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quino2\Desktop\Calendars\"/>
    </mc:Choice>
  </mc:AlternateContent>
  <xr:revisionPtr revIDLastSave="0" documentId="8_{CA0FFDEF-3F0F-422A-9613-59BA8BC5390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able 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3" i="1" l="1"/>
  <c r="L36" i="1"/>
  <c r="L33" i="1"/>
  <c r="L30" i="1"/>
  <c r="L27" i="1"/>
  <c r="L23" i="1"/>
  <c r="L20" i="1"/>
  <c r="L17" i="1"/>
  <c r="L14" i="1"/>
  <c r="L11" i="1"/>
  <c r="L8" i="1"/>
  <c r="L5" i="1"/>
  <c r="L44" i="1"/>
  <c r="N44" i="1" s="1"/>
  <c r="O44" i="1" s="1"/>
  <c r="L42" i="1"/>
  <c r="L21" i="1"/>
  <c r="N21" i="1" s="1"/>
  <c r="O21" i="1" s="1"/>
  <c r="L19" i="1"/>
  <c r="N19" i="1" s="1"/>
  <c r="O19" i="1" s="1"/>
  <c r="L18" i="1"/>
  <c r="N18" i="1" s="1"/>
  <c r="O18" i="1" s="1"/>
  <c r="L16" i="1"/>
  <c r="N16" i="1" s="1"/>
  <c r="O16" i="1" s="1"/>
  <c r="L15" i="1"/>
  <c r="N15" i="1" s="1"/>
  <c r="O15" i="1" s="1"/>
  <c r="L13" i="1"/>
  <c r="N13" i="1" s="1"/>
  <c r="O13" i="1" s="1"/>
  <c r="L12" i="1"/>
  <c r="N12" i="1" s="1"/>
  <c r="O12" i="1" s="1"/>
  <c r="L10" i="1"/>
  <c r="N10" i="1" s="1"/>
  <c r="O10" i="1" s="1"/>
  <c r="L9" i="1"/>
  <c r="N9" i="1" s="1"/>
  <c r="O9" i="1" s="1"/>
  <c r="L7" i="1"/>
  <c r="N7" i="1" s="1"/>
  <c r="O7" i="1" s="1"/>
  <c r="L6" i="1"/>
  <c r="N6" i="1" s="1"/>
  <c r="O6" i="1" s="1"/>
  <c r="L22" i="1"/>
  <c r="N22" i="1" s="1"/>
  <c r="O22" i="1" s="1"/>
  <c r="H44" i="1"/>
  <c r="I44" i="1" s="1"/>
  <c r="K44" i="1"/>
  <c r="I5" i="1"/>
  <c r="H6" i="1"/>
  <c r="I6" i="1" s="1"/>
  <c r="F7" i="1"/>
  <c r="D7" i="1"/>
  <c r="D9" i="1" s="1"/>
  <c r="I43" i="1"/>
  <c r="I39" i="1"/>
  <c r="I36" i="1"/>
  <c r="I33" i="1"/>
  <c r="I30" i="1"/>
  <c r="I27" i="1"/>
  <c r="I23" i="1"/>
  <c r="I20" i="1"/>
  <c r="I17" i="1"/>
  <c r="I14" i="1"/>
  <c r="I11" i="1"/>
  <c r="I8" i="1"/>
  <c r="I7" i="1"/>
  <c r="F9" i="1" l="1"/>
  <c r="H7" i="1"/>
  <c r="D10" i="1"/>
  <c r="K9" i="1"/>
  <c r="H9" i="1" l="1"/>
  <c r="F10" i="1"/>
  <c r="I9" i="1"/>
  <c r="D12" i="1"/>
  <c r="K10" i="1"/>
  <c r="H10" i="1" l="1"/>
  <c r="F12" i="1"/>
  <c r="I10" i="1"/>
  <c r="K12" i="1"/>
  <c r="D13" i="1"/>
  <c r="F13" i="1" l="1"/>
  <c r="H12" i="1"/>
  <c r="I12" i="1"/>
  <c r="D15" i="1"/>
  <c r="K13" i="1"/>
  <c r="H13" i="1" l="1"/>
  <c r="F15" i="1"/>
  <c r="I13" i="1"/>
  <c r="D16" i="1"/>
  <c r="D18" i="1" s="1"/>
  <c r="K15" i="1"/>
  <c r="H15" i="1" l="1"/>
  <c r="F16" i="1"/>
  <c r="I15" i="1"/>
  <c r="D19" i="1"/>
  <c r="K18" i="1"/>
  <c r="F18" i="1" l="1"/>
  <c r="I16" i="1"/>
  <c r="H16" i="1"/>
  <c r="D21" i="1"/>
  <c r="K19" i="1"/>
  <c r="H18" i="1" l="1"/>
  <c r="F19" i="1"/>
  <c r="I18" i="1"/>
  <c r="K21" i="1"/>
  <c r="D22" i="1"/>
  <c r="F21" i="1" l="1"/>
  <c r="H19" i="1"/>
  <c r="I19" i="1"/>
  <c r="D24" i="1"/>
  <c r="K22" i="1"/>
  <c r="F22" i="1" l="1"/>
  <c r="H21" i="1"/>
  <c r="I21" i="1"/>
  <c r="D25" i="1"/>
  <c r="K24" i="1"/>
  <c r="H22" i="1" l="1"/>
  <c r="F24" i="1"/>
  <c r="I22" i="1"/>
  <c r="D26" i="1"/>
  <c r="K25" i="1"/>
  <c r="F25" i="1" l="1"/>
  <c r="H24" i="1"/>
  <c r="I24" i="1"/>
  <c r="J24" i="1" s="1"/>
  <c r="L24" i="1" s="1"/>
  <c r="N24" i="1" s="1"/>
  <c r="O24" i="1" s="1"/>
  <c r="K26" i="1"/>
  <c r="D28" i="1"/>
  <c r="H25" i="1" l="1"/>
  <c r="F26" i="1"/>
  <c r="I25" i="1"/>
  <c r="J25" i="1" s="1"/>
  <c r="L25" i="1" s="1"/>
  <c r="N25" i="1" s="1"/>
  <c r="O25" i="1" s="1"/>
  <c r="D29" i="1"/>
  <c r="K28" i="1"/>
  <c r="F28" i="1" l="1"/>
  <c r="I26" i="1"/>
  <c r="J26" i="1" s="1"/>
  <c r="L26" i="1" s="1"/>
  <c r="N26" i="1" s="1"/>
  <c r="O26" i="1" s="1"/>
  <c r="H26" i="1"/>
  <c r="D31" i="1"/>
  <c r="K29" i="1"/>
  <c r="F29" i="1" l="1"/>
  <c r="H28" i="1"/>
  <c r="I28" i="1"/>
  <c r="J28" i="1" s="1"/>
  <c r="L28" i="1" s="1"/>
  <c r="N28" i="1" s="1"/>
  <c r="O28" i="1" s="1"/>
  <c r="D32" i="1"/>
  <c r="K31" i="1"/>
  <c r="I29" i="1" l="1"/>
  <c r="J29" i="1" s="1"/>
  <c r="L29" i="1" s="1"/>
  <c r="N29" i="1" s="1"/>
  <c r="O29" i="1" s="1"/>
  <c r="F31" i="1"/>
  <c r="H29" i="1"/>
  <c r="D34" i="1"/>
  <c r="K32" i="1"/>
  <c r="H31" i="1" l="1"/>
  <c r="F32" i="1"/>
  <c r="I31" i="1"/>
  <c r="J31" i="1" s="1"/>
  <c r="L31" i="1" s="1"/>
  <c r="N31" i="1" s="1"/>
  <c r="O31" i="1" s="1"/>
  <c r="D35" i="1"/>
  <c r="K34" i="1"/>
  <c r="H32" i="1" l="1"/>
  <c r="F34" i="1"/>
  <c r="I32" i="1"/>
  <c r="J32" i="1" s="1"/>
  <c r="L32" i="1" s="1"/>
  <c r="N32" i="1" s="1"/>
  <c r="O32" i="1" s="1"/>
  <c r="D37" i="1"/>
  <c r="K35" i="1"/>
  <c r="I34" i="1" l="1"/>
  <c r="J34" i="1" s="1"/>
  <c r="L34" i="1" s="1"/>
  <c r="N34" i="1" s="1"/>
  <c r="O34" i="1" s="1"/>
  <c r="F35" i="1"/>
  <c r="H34" i="1"/>
  <c r="D38" i="1"/>
  <c r="K37" i="1"/>
  <c r="F37" i="1" l="1"/>
  <c r="H35" i="1"/>
  <c r="I35" i="1" s="1"/>
  <c r="J35" i="1" s="1"/>
  <c r="L35" i="1" s="1"/>
  <c r="N35" i="1" s="1"/>
  <c r="O35" i="1" s="1"/>
  <c r="D40" i="1"/>
  <c r="K38" i="1"/>
  <c r="F38" i="1" l="1"/>
  <c r="H37" i="1"/>
  <c r="I37" i="1" s="1"/>
  <c r="J37" i="1" s="1"/>
  <c r="L37" i="1" s="1"/>
  <c r="N37" i="1" s="1"/>
  <c r="O37" i="1" s="1"/>
  <c r="D41" i="1"/>
  <c r="K40" i="1"/>
  <c r="F40" i="1" l="1"/>
  <c r="H38" i="1"/>
  <c r="I38" i="1" s="1"/>
  <c r="J38" i="1" s="1"/>
  <c r="L38" i="1" s="1"/>
  <c r="N38" i="1" s="1"/>
  <c r="O38" i="1" s="1"/>
  <c r="D42" i="1"/>
  <c r="K42" i="1" s="1"/>
  <c r="K41" i="1"/>
  <c r="F41" i="1" l="1"/>
  <c r="H40" i="1"/>
  <c r="I40" i="1" s="1"/>
  <c r="J40" i="1" s="1"/>
  <c r="L40" i="1" s="1"/>
  <c r="N40" i="1" s="1"/>
  <c r="F42" i="1" l="1"/>
  <c r="H41" i="1"/>
  <c r="I41" i="1" s="1"/>
  <c r="J41" i="1" s="1"/>
  <c r="L41" i="1" s="1"/>
  <c r="N41" i="1" s="1"/>
  <c r="O41" i="1" s="1"/>
  <c r="H42" i="1" l="1"/>
  <c r="I42" i="1" s="1"/>
</calcChain>
</file>

<file path=xl/sharedStrings.xml><?xml version="1.0" encoding="utf-8"?>
<sst xmlns="http://schemas.openxmlformats.org/spreadsheetml/2006/main" count="225" uniqueCount="145">
  <si>
    <r>
      <rPr>
        <b/>
        <sz val="5"/>
        <rFont val="Calibri"/>
        <family val="2"/>
      </rPr>
      <t>Pay Cycle</t>
    </r>
  </si>
  <si>
    <t>Local Time Reporting System (TRS)</t>
  </si>
  <si>
    <t>UCPath Freeze Period</t>
  </si>
  <si>
    <t>UCPath Center</t>
  </si>
  <si>
    <r>
      <rPr>
        <b/>
        <sz val="5"/>
        <rFont val="Calibri"/>
        <family val="2"/>
      </rPr>
      <t>Check Date</t>
    </r>
  </si>
  <si>
    <r>
      <rPr>
        <b/>
        <sz val="5"/>
        <rFont val="Calibri"/>
        <family val="2"/>
      </rPr>
      <t>Pay Period Dates</t>
    </r>
  </si>
  <si>
    <t>Pay Confirm       (Up to 4:00 PM)</t>
  </si>
  <si>
    <t>GL Post Confirm (Completion of GL Process for Summary Level Data)</t>
  </si>
  <si>
    <t>GL Post Confirm (Completion of GL Process for Detail Labor Ledger Data)</t>
  </si>
  <si>
    <t>Pay Statements on UCPath Portal (8 AM)</t>
  </si>
  <si>
    <r>
      <rPr>
        <sz val="8"/>
        <rFont val="Calibri"/>
        <family val="2"/>
      </rPr>
      <t>Leave Accrual Available on UCPath
(After 5:00 PM)</t>
    </r>
  </si>
  <si>
    <r>
      <rPr>
        <b/>
        <sz val="5"/>
        <rFont val="Calibri"/>
        <family val="2"/>
      </rPr>
      <t>Begin</t>
    </r>
  </si>
  <si>
    <r>
      <rPr>
        <b/>
        <sz val="5"/>
        <rFont val="Calibri"/>
        <family val="2"/>
      </rPr>
      <t>End</t>
    </r>
  </si>
  <si>
    <t>Run ID Schedule</t>
  </si>
  <si>
    <t>Submit to TRS Employee Deadline (By 11:59 pm)</t>
  </si>
  <si>
    <t>Approval in TRS Supervisor Deadline (By 10 am)</t>
  </si>
  <si>
    <t>DTA Entry Deadline          (By 1 pm)</t>
  </si>
  <si>
    <t>Campus to Payroll Services to Effect Check</t>
  </si>
  <si>
    <t>Begins at 5 PM</t>
  </si>
  <si>
    <t>Ends at 6 AM</t>
  </si>
  <si>
    <t>M0</t>
  </si>
  <si>
    <t>B1</t>
  </si>
  <si>
    <t>B2</t>
  </si>
  <si>
    <t>B3</t>
  </si>
  <si>
    <t>Thu 12-26-24</t>
  </si>
  <si>
    <t>* Dates adjusted due to holiday payroll processing</t>
  </si>
  <si>
    <t>Observed Holidays</t>
  </si>
  <si>
    <t>Benefit Holiday</t>
  </si>
  <si>
    <t>Winter Holiday</t>
  </si>
  <si>
    <t>Independence Day</t>
  </si>
  <si>
    <t>Labor Day</t>
  </si>
  <si>
    <t>New Year Holiday</t>
  </si>
  <si>
    <t>Martin Luther King, Jr. Day</t>
  </si>
  <si>
    <t>Cesar Chavez Day</t>
  </si>
  <si>
    <t>Memorial Day</t>
  </si>
  <si>
    <t>Fri 01-02-26</t>
  </si>
  <si>
    <t>Wednesday, December 24, 2025</t>
  </si>
  <si>
    <t>Thursday, December 25, 2025</t>
  </si>
  <si>
    <t>Wednesday, December 31, 2025</t>
  </si>
  <si>
    <t>Thursday, January 1, 2026</t>
  </si>
  <si>
    <t>Tue 12-23-25</t>
  </si>
  <si>
    <t>Mon 12-22-25</t>
  </si>
  <si>
    <t>Fri 01-30-26</t>
  </si>
  <si>
    <t>Fri 05-01-26</t>
  </si>
  <si>
    <t>Wed 07-01-26</t>
  </si>
  <si>
    <t>Fri 7-31-26</t>
  </si>
  <si>
    <t>Thu 10-01-26</t>
  </si>
  <si>
    <t>Fri 10-30-26</t>
  </si>
  <si>
    <t>Tue 12-01-26</t>
  </si>
  <si>
    <t>Mon 01-04-27</t>
  </si>
  <si>
    <t>Fri 02-27-26</t>
  </si>
  <si>
    <t>Tue 09-01-26</t>
  </si>
  <si>
    <t>Wed 01-14-26</t>
  </si>
  <si>
    <t>Wed 01-28-26</t>
  </si>
  <si>
    <t>Wed 02-11-26</t>
  </si>
  <si>
    <t>Wed 02-25-26</t>
  </si>
  <si>
    <t>Wed 03-11-26</t>
  </si>
  <si>
    <t>Wed 03-25-26</t>
  </si>
  <si>
    <t>Wed 04-01-26</t>
  </si>
  <si>
    <t>Wed 04-08-26</t>
  </si>
  <si>
    <t>Wed 04-22-26</t>
  </si>
  <si>
    <t>Wed 05-06-26</t>
  </si>
  <si>
    <t>Wed 05-20-26</t>
  </si>
  <si>
    <t>Mon 06-01-26</t>
  </si>
  <si>
    <t>Wed 06-03-26</t>
  </si>
  <si>
    <t>Wed 06-17-26</t>
  </si>
  <si>
    <t>Wed 07-15-26</t>
  </si>
  <si>
    <t>Wed 7-29-26</t>
  </si>
  <si>
    <t>Wed 8-12-26</t>
  </si>
  <si>
    <t>Wed 08-26-26</t>
  </si>
  <si>
    <t>Wed 9-09-26</t>
  </si>
  <si>
    <t>Wed 09-23-26</t>
  </si>
  <si>
    <t>Wed 10-07-26</t>
  </si>
  <si>
    <t>Wed 10-21-26</t>
  </si>
  <si>
    <t>Wed 11-04-26</t>
  </si>
  <si>
    <t>Wed 11-18-26</t>
  </si>
  <si>
    <t>Wed 12-02-26</t>
  </si>
  <si>
    <t>Wed 12-16-26</t>
  </si>
  <si>
    <t>Tue 12-30-26</t>
  </si>
  <si>
    <t>04-05-26</t>
  </si>
  <si>
    <t>05-05-26</t>
  </si>
  <si>
    <t>12-05-26</t>
  </si>
  <si>
    <t>251231M0X</t>
  </si>
  <si>
    <t>260103B1X</t>
  </si>
  <si>
    <t>260117B2X</t>
  </si>
  <si>
    <t>260131M0X</t>
  </si>
  <si>
    <t>260131B1X</t>
  </si>
  <si>
    <t>260214B2X</t>
  </si>
  <si>
    <t>260228M0X</t>
  </si>
  <si>
    <t>260228B1X</t>
  </si>
  <si>
    <t>260314B2X</t>
  </si>
  <si>
    <t>260331M0X</t>
  </si>
  <si>
    <t>260328B1X</t>
  </si>
  <si>
    <t>260411B2X</t>
  </si>
  <si>
    <t>260430M0X</t>
  </si>
  <si>
    <t>260425B1X</t>
  </si>
  <si>
    <t>260509B2X</t>
  </si>
  <si>
    <t>260531M0X</t>
  </si>
  <si>
    <t>260523B1X</t>
  </si>
  <si>
    <t>260606B2X</t>
  </si>
  <si>
    <t>260620B1X</t>
  </si>
  <si>
    <t>260630M0X</t>
  </si>
  <si>
    <t>260704B2X</t>
  </si>
  <si>
    <t>260718B3X</t>
  </si>
  <si>
    <t>260731M0X</t>
  </si>
  <si>
    <t>260801B1X</t>
  </si>
  <si>
    <t>260815B2X</t>
  </si>
  <si>
    <t>260831M0X</t>
  </si>
  <si>
    <t>260829B1X</t>
  </si>
  <si>
    <t>260912B2X</t>
  </si>
  <si>
    <t>260930M0X</t>
  </si>
  <si>
    <t>260926B1X</t>
  </si>
  <si>
    <t>261010B2X</t>
  </si>
  <si>
    <t>261031M0X</t>
  </si>
  <si>
    <t>261024B1X</t>
  </si>
  <si>
    <t>261107B2X</t>
  </si>
  <si>
    <t>261130M0X</t>
  </si>
  <si>
    <t>261121B1X</t>
  </si>
  <si>
    <t>261205B2X</t>
  </si>
  <si>
    <t>261219B3X</t>
  </si>
  <si>
    <t>261231M0X</t>
  </si>
  <si>
    <t>Wed 01-13-27</t>
  </si>
  <si>
    <t>270102B1X</t>
  </si>
  <si>
    <t>Monday, January 19, 2026</t>
  </si>
  <si>
    <t>Monday, February 16, 2026</t>
  </si>
  <si>
    <t>Presidents Day</t>
  </si>
  <si>
    <t>Friday, March 27, 2026</t>
  </si>
  <si>
    <t>Monday, May 25, 2026</t>
  </si>
  <si>
    <t>Friday, June 19, 2026</t>
  </si>
  <si>
    <t>Juneteenth Holiday</t>
  </si>
  <si>
    <t>Friday, July 3, 2026</t>
  </si>
  <si>
    <t>Monday, September 7, 2026</t>
  </si>
  <si>
    <t>Wednesday, November 11, 2026</t>
  </si>
  <si>
    <t>Thursday, November 26, 2026</t>
  </si>
  <si>
    <t>Friday, November 27, 2026</t>
  </si>
  <si>
    <t>Thursday, December 24, 2026</t>
  </si>
  <si>
    <t>Friday, December 25, 2026</t>
  </si>
  <si>
    <t>Thursday, December 31, 2026</t>
  </si>
  <si>
    <t>Friday, January 1, 2027</t>
  </si>
  <si>
    <t>Veterans Day</t>
  </si>
  <si>
    <t>Thanksgiving Holiday</t>
  </si>
  <si>
    <t xml:space="preserve">Fri 11-20-26 </t>
  </si>
  <si>
    <t xml:space="preserve"> 03-05-26</t>
  </si>
  <si>
    <t>**updated 12/10/25</t>
  </si>
  <si>
    <t>3/27/26**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</si>
</sst>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\-dd\-yyyy;@"/>
    <numFmt numFmtId="165" formatCode="mm\-dd\-yy"/>
    <numFmt numFmtId="166" formatCode="ddd\ mm\-dd\-yy"/>
    <numFmt numFmtId="167" formatCode="ddd\ mm\-dd\-yy\ &quot;*&quot;"/>
    <numFmt numFmtId="168" formatCode="[$-F800]dddd\,\ mmmm\ dd\,\ yyyy"/>
  </numFmts>
  <fonts count="22" x14ac:knownFonts="1">
    <font>
      <sz val="10"/>
      <color rgb="FF000000"/>
      <name val="Times New Roman"/>
      <charset val="204"/>
    </font>
    <font>
      <b/>
      <sz val="5"/>
      <name val="Calibri"/>
      <family val="2"/>
    </font>
    <font>
      <sz val="10"/>
      <color rgb="FF000000"/>
      <name val="Times New Roman"/>
      <family val="1"/>
    </font>
    <font>
      <b/>
      <sz val="8"/>
      <name val="Calibri"/>
      <family val="2"/>
    </font>
    <font>
      <sz val="8"/>
      <color rgb="FF000000"/>
      <name val="Calibri"/>
      <family val="2"/>
    </font>
    <font>
      <sz val="8"/>
      <color rgb="FF000000"/>
      <name val="Times New Roman"/>
      <family val="1"/>
    </font>
    <font>
      <sz val="8"/>
      <name val="Calibri"/>
      <family val="2"/>
    </font>
    <font>
      <b/>
      <sz val="8"/>
      <color rgb="FF000000"/>
      <name val="Calibri"/>
      <family val="2"/>
    </font>
    <font>
      <sz val="6"/>
      <color rgb="FF000000"/>
      <name val="Calibri"/>
      <family val="2"/>
    </font>
    <font>
      <b/>
      <sz val="10"/>
      <name val="Calibri"/>
      <family val="2"/>
    </font>
    <font>
      <b/>
      <sz val="10"/>
      <color rgb="FF0070C0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name val="Arial"/>
      <family val="2"/>
    </font>
    <font>
      <sz val="10"/>
      <name val="Calibri"/>
      <family val="2"/>
    </font>
    <font>
      <sz val="6.5"/>
      <name val="Calibri"/>
      <family val="2"/>
    </font>
    <font>
      <sz val="6.5"/>
      <color rgb="FF000000"/>
      <name val="Calibri"/>
      <family val="2"/>
    </font>
    <font>
      <sz val="6.5"/>
      <color rgb="FF000000"/>
      <name val="Calibri"/>
      <family val="2"/>
      <scheme val="minor"/>
    </font>
    <font>
      <sz val="6.5"/>
      <color rgb="FF000000"/>
      <name val="Times New Roman"/>
      <family val="1"/>
    </font>
    <font>
      <b/>
      <sz val="6"/>
      <name val="Calibri"/>
      <family val="2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0"/>
      </patternFill>
    </fill>
    <fill>
      <patternFill patternType="solid">
        <fgColor rgb="FF8DB4E1"/>
      </patternFill>
    </fill>
    <fill>
      <patternFill patternType="solid">
        <fgColor rgb="FFB7DEE8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F83C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39997558519241921"/>
        <bgColor indexed="64"/>
      </patternFill>
    </fill>
  </fills>
  <borders count="6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/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/>
      <top style="thin">
        <color rgb="FF808080"/>
      </top>
      <bottom style="thin">
        <color rgb="FF000000"/>
      </bottom>
      <diagonal/>
    </border>
    <border>
      <left/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indexed="64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indexed="64"/>
      </right>
      <top style="thin">
        <color rgb="FF808080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808080"/>
      </bottom>
      <diagonal/>
    </border>
    <border>
      <left/>
      <right/>
      <top style="thin">
        <color indexed="64"/>
      </top>
      <bottom style="thin">
        <color rgb="FF808080"/>
      </bottom>
      <diagonal/>
    </border>
    <border>
      <left style="thin">
        <color indexed="64"/>
      </left>
      <right style="thin">
        <color rgb="FF80808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indexed="64"/>
      </left>
      <right style="thin">
        <color rgb="FF80808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808080"/>
      </top>
      <bottom style="thin">
        <color rgb="FF000000"/>
      </bottom>
      <diagonal/>
    </border>
    <border>
      <left style="thin">
        <color indexed="64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indexed="64"/>
      </left>
      <right/>
      <top style="thin">
        <color rgb="FF808080"/>
      </top>
      <bottom style="thin">
        <color rgb="FF80808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808080"/>
      </top>
      <bottom style="thin">
        <color rgb="FF000000"/>
      </bottom>
      <diagonal/>
    </border>
  </borders>
  <cellStyleXfs count="1">
    <xf numFmtId="0" fontId="0" fillId="0" borderId="0"/>
  </cellStyleXfs>
  <cellXfs count="246">
    <xf numFmtId="0" fontId="0" fillId="0" borderId="0" xfId="0" applyAlignment="1">
      <alignment horizontal="left" vertical="top"/>
    </xf>
    <xf numFmtId="0" fontId="0" fillId="3" borderId="2" xfId="0" applyFill="1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wrapText="1"/>
    </xf>
    <xf numFmtId="0" fontId="4" fillId="5" borderId="7" xfId="0" applyFont="1" applyFill="1" applyBorder="1" applyAlignment="1">
      <alignment horizontal="left" wrapText="1"/>
    </xf>
    <xf numFmtId="0" fontId="4" fillId="5" borderId="34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top" shrinkToFit="1"/>
    </xf>
    <xf numFmtId="164" fontId="4" fillId="4" borderId="16" xfId="0" applyNumberFormat="1" applyFont="1" applyFill="1" applyBorder="1" applyAlignment="1">
      <alignment horizontal="center" vertical="top" shrinkToFit="1"/>
    </xf>
    <xf numFmtId="164" fontId="4" fillId="0" borderId="24" xfId="0" applyNumberFormat="1" applyFont="1" applyBorder="1" applyAlignment="1">
      <alignment horizontal="center" vertical="top" shrinkToFit="1"/>
    </xf>
    <xf numFmtId="164" fontId="4" fillId="4" borderId="24" xfId="0" applyNumberFormat="1" applyFont="1" applyFill="1" applyBorder="1" applyAlignment="1">
      <alignment horizontal="center" vertical="top" shrinkToFit="1"/>
    </xf>
    <xf numFmtId="164" fontId="4" fillId="4" borderId="28" xfId="0" applyNumberFormat="1" applyFont="1" applyFill="1" applyBorder="1" applyAlignment="1">
      <alignment horizontal="center" vertical="top" shrinkToFit="1"/>
    </xf>
    <xf numFmtId="164" fontId="4" fillId="0" borderId="16" xfId="0" applyNumberFormat="1" applyFont="1" applyBorder="1" applyAlignment="1">
      <alignment horizontal="center" vertical="top" shrinkToFit="1"/>
    </xf>
    <xf numFmtId="0" fontId="5" fillId="0" borderId="0" xfId="0" applyFont="1" applyAlignment="1">
      <alignment horizontal="left" vertical="top"/>
    </xf>
    <xf numFmtId="0" fontId="3" fillId="5" borderId="12" xfId="0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top" wrapText="1"/>
    </xf>
    <xf numFmtId="0" fontId="1" fillId="8" borderId="12" xfId="0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horizontal="left" vertical="center" wrapText="1" indent="1"/>
    </xf>
    <xf numFmtId="0" fontId="3" fillId="8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/>
    </xf>
    <xf numFmtId="0" fontId="7" fillId="5" borderId="38" xfId="0" applyFont="1" applyFill="1" applyBorder="1" applyAlignment="1">
      <alignment wrapText="1"/>
    </xf>
    <xf numFmtId="0" fontId="4" fillId="5" borderId="34" xfId="0" applyFont="1" applyFill="1" applyBorder="1" applyAlignment="1">
      <alignment horizontal="center" vertical="top"/>
    </xf>
    <xf numFmtId="165" fontId="6" fillId="0" borderId="10" xfId="0" applyNumberFormat="1" applyFont="1" applyBorder="1" applyAlignment="1">
      <alignment horizontal="center" vertical="top" wrapText="1"/>
    </xf>
    <xf numFmtId="165" fontId="6" fillId="4" borderId="22" xfId="0" quotePrefix="1" applyNumberFormat="1" applyFont="1" applyFill="1" applyBorder="1" applyAlignment="1">
      <alignment horizontal="center" vertical="top" wrapText="1"/>
    </xf>
    <xf numFmtId="165" fontId="6" fillId="0" borderId="18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6" borderId="32" xfId="0" applyFill="1" applyBorder="1" applyAlignment="1">
      <alignment horizontal="center" wrapText="1"/>
    </xf>
    <xf numFmtId="0" fontId="0" fillId="6" borderId="0" xfId="0" applyFill="1" applyAlignment="1">
      <alignment horizontal="center" vertical="top"/>
    </xf>
    <xf numFmtId="165" fontId="6" fillId="6" borderId="22" xfId="0" applyNumberFormat="1" applyFont="1" applyFill="1" applyBorder="1" applyAlignment="1">
      <alignment horizontal="center" vertical="top" wrapText="1"/>
    </xf>
    <xf numFmtId="165" fontId="6" fillId="6" borderId="22" xfId="0" quotePrefix="1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164" fontId="12" fillId="0" borderId="0" xfId="0" applyNumberFormat="1" applyFont="1" applyAlignment="1">
      <alignment horizontal="center" vertical="top" shrinkToFit="1"/>
    </xf>
    <xf numFmtId="0" fontId="13" fillId="0" borderId="0" xfId="0" applyFont="1" applyAlignment="1">
      <alignment horizontal="center" vertical="top" wrapText="1"/>
    </xf>
    <xf numFmtId="0" fontId="14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wrapText="1"/>
    </xf>
    <xf numFmtId="0" fontId="15" fillId="0" borderId="39" xfId="0" applyFont="1" applyBorder="1" applyAlignment="1">
      <alignment horizontal="center" vertical="top" wrapText="1"/>
    </xf>
    <xf numFmtId="0" fontId="15" fillId="0" borderId="39" xfId="0" applyFont="1" applyBorder="1" applyAlignment="1">
      <alignment vertical="top" wrapText="1"/>
    </xf>
    <xf numFmtId="0" fontId="15" fillId="0" borderId="41" xfId="0" applyFont="1" applyBorder="1" applyAlignment="1">
      <alignment horizontal="left" vertical="top" wrapText="1" indent="1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vertical="top" wrapText="1"/>
    </xf>
    <xf numFmtId="0" fontId="15" fillId="0" borderId="35" xfId="0" applyFont="1" applyBorder="1" applyAlignment="1">
      <alignment horizontal="left" vertical="top" wrapText="1" indent="1"/>
    </xf>
    <xf numFmtId="0" fontId="18" fillId="0" borderId="37" xfId="0" applyFont="1" applyBorder="1" applyAlignment="1">
      <alignment horizontal="center" vertical="top"/>
    </xf>
    <xf numFmtId="0" fontId="16" fillId="0" borderId="37" xfId="0" applyFont="1" applyBorder="1" applyAlignment="1">
      <alignment horizontal="left" vertical="top"/>
    </xf>
    <xf numFmtId="0" fontId="18" fillId="0" borderId="43" xfId="0" applyFont="1" applyBorder="1" applyAlignment="1">
      <alignment horizontal="left" vertical="top"/>
    </xf>
    <xf numFmtId="0" fontId="16" fillId="0" borderId="3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165" fontId="6" fillId="0" borderId="10" xfId="0" quotePrefix="1" applyNumberFormat="1" applyFont="1" applyBorder="1" applyAlignment="1">
      <alignment horizontal="center" vertical="top" wrapText="1"/>
    </xf>
    <xf numFmtId="0" fontId="6" fillId="4" borderId="25" xfId="0" applyFont="1" applyFill="1" applyBorder="1" applyAlignment="1">
      <alignment horizontal="center" vertical="top" wrapText="1"/>
    </xf>
    <xf numFmtId="165" fontId="6" fillId="7" borderId="10" xfId="0" quotePrefix="1" applyNumberFormat="1" applyFont="1" applyFill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top" wrapText="1"/>
    </xf>
    <xf numFmtId="0" fontId="6" fillId="4" borderId="20" xfId="0" applyFont="1" applyFill="1" applyBorder="1" applyAlignment="1">
      <alignment horizontal="center" vertical="top" wrapText="1"/>
    </xf>
    <xf numFmtId="0" fontId="6" fillId="4" borderId="27" xfId="0" applyFont="1" applyFill="1" applyBorder="1" applyAlignment="1">
      <alignment horizontal="center" vertical="top" wrapText="1"/>
    </xf>
    <xf numFmtId="0" fontId="6" fillId="0" borderId="25" xfId="0" applyFont="1" applyBorder="1" applyAlignment="1">
      <alignment horizontal="center" vertical="top" wrapText="1"/>
    </xf>
    <xf numFmtId="0" fontId="15" fillId="0" borderId="39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37" xfId="0" applyFont="1" applyBorder="1" applyAlignment="1">
      <alignment horizontal="center" vertical="top"/>
    </xf>
    <xf numFmtId="0" fontId="16" fillId="0" borderId="0" xfId="0" applyFont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top" wrapText="1" indent="2"/>
    </xf>
    <xf numFmtId="0" fontId="0" fillId="2" borderId="34" xfId="0" applyFill="1" applyBorder="1" applyAlignment="1">
      <alignment horizontal="left" wrapText="1"/>
    </xf>
    <xf numFmtId="0" fontId="4" fillId="5" borderId="46" xfId="0" applyFont="1" applyFill="1" applyBorder="1" applyAlignment="1">
      <alignment horizontal="center" vertical="top"/>
    </xf>
    <xf numFmtId="165" fontId="6" fillId="4" borderId="57" xfId="0" quotePrefix="1" applyNumberFormat="1" applyFont="1" applyFill="1" applyBorder="1" applyAlignment="1">
      <alignment horizontal="center" vertical="top" wrapText="1"/>
    </xf>
    <xf numFmtId="165" fontId="6" fillId="7" borderId="58" xfId="0" quotePrefix="1" applyNumberFormat="1" applyFont="1" applyFill="1" applyBorder="1" applyAlignment="1">
      <alignment horizontal="center" vertical="top" wrapText="1"/>
    </xf>
    <xf numFmtId="165" fontId="6" fillId="4" borderId="59" xfId="0" quotePrefix="1" applyNumberFormat="1" applyFont="1" applyFill="1" applyBorder="1" applyAlignment="1">
      <alignment horizontal="center" vertical="top" wrapText="1"/>
    </xf>
    <xf numFmtId="0" fontId="6" fillId="7" borderId="20" xfId="0" applyFont="1" applyFill="1" applyBorder="1" applyAlignment="1">
      <alignment horizontal="center" vertical="top" wrapText="1"/>
    </xf>
    <xf numFmtId="164" fontId="4" fillId="7" borderId="24" xfId="0" applyNumberFormat="1" applyFont="1" applyFill="1" applyBorder="1" applyAlignment="1">
      <alignment horizontal="center" vertical="top" shrinkToFit="1"/>
    </xf>
    <xf numFmtId="165" fontId="6" fillId="7" borderId="22" xfId="0" quotePrefix="1" applyNumberFormat="1" applyFont="1" applyFill="1" applyBorder="1" applyAlignment="1">
      <alignment horizontal="center" vertical="top" wrapText="1"/>
    </xf>
    <xf numFmtId="0" fontId="6" fillId="7" borderId="24" xfId="0" applyFont="1" applyFill="1" applyBorder="1" applyAlignment="1">
      <alignment horizontal="center" vertical="top" wrapText="1"/>
    </xf>
    <xf numFmtId="165" fontId="6" fillId="4" borderId="49" xfId="0" quotePrefix="1" applyNumberFormat="1" applyFont="1" applyFill="1" applyBorder="1" applyAlignment="1">
      <alignment horizontal="center" vertical="top" wrapText="1"/>
    </xf>
    <xf numFmtId="165" fontId="6" fillId="4" borderId="61" xfId="0" quotePrefix="1" applyNumberFormat="1" applyFont="1" applyFill="1" applyBorder="1" applyAlignment="1">
      <alignment horizontal="center" vertical="top" wrapText="1"/>
    </xf>
    <xf numFmtId="165" fontId="6" fillId="4" borderId="62" xfId="0" quotePrefix="1" applyNumberFormat="1" applyFont="1" applyFill="1" applyBorder="1" applyAlignment="1">
      <alignment horizontal="center" vertical="top" wrapText="1"/>
    </xf>
    <xf numFmtId="165" fontId="6" fillId="4" borderId="63" xfId="0" quotePrefix="1" applyNumberFormat="1" applyFont="1" applyFill="1" applyBorder="1" applyAlignment="1">
      <alignment horizontal="center" vertical="top" wrapText="1"/>
    </xf>
    <xf numFmtId="165" fontId="6" fillId="4" borderId="60" xfId="0" quotePrefix="1" applyNumberFormat="1" applyFont="1" applyFill="1" applyBorder="1" applyAlignment="1">
      <alignment horizontal="center" vertical="top" wrapText="1"/>
    </xf>
    <xf numFmtId="164" fontId="4" fillId="0" borderId="28" xfId="0" applyNumberFormat="1" applyFont="1" applyBorder="1" applyAlignment="1">
      <alignment horizontal="center" vertical="top" shrinkToFit="1"/>
    </xf>
    <xf numFmtId="0" fontId="6" fillId="0" borderId="27" xfId="0" applyFont="1" applyBorder="1" applyAlignment="1">
      <alignment horizontal="center" vertical="top" wrapText="1"/>
    </xf>
    <xf numFmtId="165" fontId="6" fillId="6" borderId="18" xfId="0" quotePrefix="1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shrinkToFit="1"/>
    </xf>
    <xf numFmtId="0" fontId="4" fillId="0" borderId="10" xfId="0" applyFont="1" applyBorder="1" applyAlignment="1">
      <alignment horizontal="center" vertical="top" shrinkToFit="1"/>
    </xf>
    <xf numFmtId="0" fontId="4" fillId="4" borderId="47" xfId="0" applyFont="1" applyFill="1" applyBorder="1" applyAlignment="1">
      <alignment horizontal="center" vertical="top" shrinkToFit="1"/>
    </xf>
    <xf numFmtId="0" fontId="4" fillId="0" borderId="48" xfId="0" applyFont="1" applyBorder="1" applyAlignment="1">
      <alignment horizontal="center" vertical="top" shrinkToFit="1"/>
    </xf>
    <xf numFmtId="0" fontId="4" fillId="0" borderId="0" xfId="0" applyFont="1" applyAlignment="1">
      <alignment horizontal="center" vertical="top" shrinkToFit="1"/>
    </xf>
    <xf numFmtId="0" fontId="4" fillId="4" borderId="49" xfId="0" applyFont="1" applyFill="1" applyBorder="1" applyAlignment="1">
      <alignment horizontal="center" vertical="top" shrinkToFit="1"/>
    </xf>
    <xf numFmtId="0" fontId="4" fillId="0" borderId="50" xfId="0" applyFont="1" applyBorder="1" applyAlignment="1">
      <alignment horizontal="center" vertical="top" shrinkToFit="1"/>
    </xf>
    <xf numFmtId="0" fontId="4" fillId="0" borderId="51" xfId="0" applyFont="1" applyBorder="1" applyAlignment="1">
      <alignment horizontal="center" vertical="top" shrinkToFit="1"/>
    </xf>
    <xf numFmtId="0" fontId="4" fillId="0" borderId="52" xfId="0" applyFont="1" applyBorder="1" applyAlignment="1">
      <alignment horizontal="center" vertical="top" shrinkToFit="1"/>
    </xf>
    <xf numFmtId="0" fontId="4" fillId="4" borderId="64" xfId="0" applyFont="1" applyFill="1" applyBorder="1" applyAlignment="1">
      <alignment horizontal="center" vertical="top" shrinkToFit="1"/>
    </xf>
    <xf numFmtId="0" fontId="4" fillId="0" borderId="54" xfId="0" applyFont="1" applyBorder="1" applyAlignment="1">
      <alignment horizontal="center" vertical="top" shrinkToFit="1"/>
    </xf>
    <xf numFmtId="0" fontId="4" fillId="0" borderId="55" xfId="0" applyFont="1" applyBorder="1" applyAlignment="1">
      <alignment horizontal="center" vertical="top" shrinkToFit="1"/>
    </xf>
    <xf numFmtId="0" fontId="4" fillId="4" borderId="65" xfId="0" applyFont="1" applyFill="1" applyBorder="1" applyAlignment="1">
      <alignment horizontal="center" vertical="top" shrinkToFit="1"/>
    </xf>
    <xf numFmtId="0" fontId="4" fillId="7" borderId="53" xfId="0" applyFont="1" applyFill="1" applyBorder="1" applyAlignment="1">
      <alignment horizontal="center" vertical="top" shrinkToFit="1"/>
    </xf>
    <xf numFmtId="0" fontId="4" fillId="0" borderId="18" xfId="0" applyFont="1" applyBorder="1" applyAlignment="1">
      <alignment horizontal="center" vertical="top" shrinkToFit="1"/>
    </xf>
    <xf numFmtId="0" fontId="4" fillId="0" borderId="44" xfId="0" applyFont="1" applyBorder="1" applyAlignment="1">
      <alignment horizontal="center" vertical="top" shrinkToFit="1"/>
    </xf>
    <xf numFmtId="0" fontId="4" fillId="4" borderId="22" xfId="0" applyFont="1" applyFill="1" applyBorder="1" applyAlignment="1">
      <alignment horizontal="center" vertical="top" shrinkToFit="1"/>
    </xf>
    <xf numFmtId="0" fontId="4" fillId="0" borderId="56" xfId="0" applyFont="1" applyBorder="1" applyAlignment="1">
      <alignment horizontal="center" vertical="top" shrinkToFit="1"/>
    </xf>
    <xf numFmtId="0" fontId="4" fillId="0" borderId="45" xfId="0" applyFont="1" applyBorder="1" applyAlignment="1">
      <alignment horizontal="center" vertical="top" shrinkToFit="1"/>
    </xf>
    <xf numFmtId="0" fontId="4" fillId="0" borderId="53" xfId="0" applyFont="1" applyBorder="1" applyAlignment="1">
      <alignment horizontal="center" vertical="top" shrinkToFit="1"/>
    </xf>
    <xf numFmtId="166" fontId="6" fillId="0" borderId="23" xfId="0" applyNumberFormat="1" applyFont="1" applyBorder="1" applyAlignment="1">
      <alignment horizontal="center" vertical="top" wrapText="1"/>
    </xf>
    <xf numFmtId="167" fontId="6" fillId="7" borderId="24" xfId="0" applyNumberFormat="1" applyFont="1" applyFill="1" applyBorder="1" applyAlignment="1">
      <alignment horizontal="center" vertical="top" wrapText="1"/>
    </xf>
    <xf numFmtId="166" fontId="6" fillId="0" borderId="24" xfId="0" applyNumberFormat="1" applyFont="1" applyBorder="1" applyAlignment="1">
      <alignment horizontal="center" vertical="top" wrapText="1"/>
    </xf>
    <xf numFmtId="166" fontId="6" fillId="4" borderId="24" xfId="0" applyNumberFormat="1" applyFont="1" applyFill="1" applyBorder="1" applyAlignment="1">
      <alignment horizontal="center" vertical="top" wrapText="1"/>
    </xf>
    <xf numFmtId="167" fontId="6" fillId="4" borderId="24" xfId="0" applyNumberFormat="1" applyFont="1" applyFill="1" applyBorder="1" applyAlignment="1">
      <alignment horizontal="center" vertical="top" wrapText="1"/>
    </xf>
    <xf numFmtId="166" fontId="6" fillId="0" borderId="16" xfId="0" applyNumberFormat="1" applyFont="1" applyBorder="1" applyAlignment="1">
      <alignment horizontal="center" vertical="top" wrapText="1"/>
    </xf>
    <xf numFmtId="166" fontId="6" fillId="4" borderId="28" xfId="0" applyNumberFormat="1" applyFont="1" applyFill="1" applyBorder="1" applyAlignment="1">
      <alignment horizontal="center" vertical="top" wrapText="1"/>
    </xf>
    <xf numFmtId="167" fontId="6" fillId="0" borderId="24" xfId="0" applyNumberFormat="1" applyFont="1" applyBorder="1" applyAlignment="1">
      <alignment horizontal="center" vertical="top" wrapText="1"/>
    </xf>
    <xf numFmtId="166" fontId="6" fillId="0" borderId="28" xfId="0" applyNumberFormat="1" applyFont="1" applyBorder="1" applyAlignment="1">
      <alignment horizontal="center" vertical="top" wrapText="1"/>
    </xf>
    <xf numFmtId="166" fontId="6" fillId="7" borderId="24" xfId="0" applyNumberFormat="1" applyFont="1" applyFill="1" applyBorder="1" applyAlignment="1">
      <alignment horizontal="center" vertical="top" wrapText="1"/>
    </xf>
    <xf numFmtId="166" fontId="6" fillId="7" borderId="23" xfId="0" applyNumberFormat="1" applyFont="1" applyFill="1" applyBorder="1" applyAlignment="1">
      <alignment horizontal="center" vertical="top" wrapText="1"/>
    </xf>
    <xf numFmtId="166" fontId="5" fillId="0" borderId="23" xfId="0" applyNumberFormat="1" applyFont="1" applyBorder="1" applyAlignment="1">
      <alignment horizontal="center" wrapText="1"/>
    </xf>
    <xf numFmtId="166" fontId="6" fillId="4" borderId="23" xfId="0" applyNumberFormat="1" applyFont="1" applyFill="1" applyBorder="1" applyAlignment="1">
      <alignment horizontal="center" vertical="top" wrapText="1"/>
    </xf>
    <xf numFmtId="166" fontId="6" fillId="0" borderId="19" xfId="0" applyNumberFormat="1" applyFont="1" applyBorder="1" applyAlignment="1">
      <alignment horizontal="center" vertical="top" wrapText="1"/>
    </xf>
    <xf numFmtId="166" fontId="6" fillId="4" borderId="31" xfId="0" applyNumberFormat="1" applyFont="1" applyFill="1" applyBorder="1" applyAlignment="1">
      <alignment horizontal="center" vertical="top" wrapText="1"/>
    </xf>
    <xf numFmtId="166" fontId="5" fillId="0" borderId="31" xfId="0" applyNumberFormat="1" applyFont="1" applyBorder="1" applyAlignment="1">
      <alignment horizontal="center" wrapText="1"/>
    </xf>
    <xf numFmtId="166" fontId="20" fillId="0" borderId="31" xfId="0" applyNumberFormat="1" applyFont="1" applyBorder="1" applyAlignment="1">
      <alignment horizontal="center" vertical="center" wrapText="1"/>
    </xf>
    <xf numFmtId="168" fontId="15" fillId="0" borderId="39" xfId="0" applyNumberFormat="1" applyFont="1" applyBorder="1" applyAlignment="1">
      <alignment horizontal="center" vertical="top" wrapText="1"/>
    </xf>
    <xf numFmtId="168" fontId="15" fillId="0" borderId="0" xfId="0" applyNumberFormat="1" applyFont="1" applyAlignment="1">
      <alignment horizontal="center" vertical="top" wrapText="1"/>
    </xf>
    <xf numFmtId="168" fontId="17" fillId="0" borderId="37" xfId="0" applyNumberFormat="1" applyFont="1" applyBorder="1" applyAlignment="1">
      <alignment horizontal="center" vertical="top"/>
    </xf>
    <xf numFmtId="166" fontId="20" fillId="0" borderId="23" xfId="0" applyNumberFormat="1" applyFont="1" applyBorder="1" applyAlignment="1">
      <alignment horizontal="center" vertical="center" wrapText="1"/>
    </xf>
    <xf numFmtId="165" fontId="6" fillId="0" borderId="22" xfId="0" quotePrefix="1" applyNumberFormat="1" applyFont="1" applyBorder="1" applyAlignment="1">
      <alignment horizontal="center" vertical="top" wrapText="1"/>
    </xf>
    <xf numFmtId="165" fontId="6" fillId="6" borderId="10" xfId="0" quotePrefix="1" applyNumberFormat="1" applyFont="1" applyFill="1" applyBorder="1" applyAlignment="1">
      <alignment horizontal="center" vertical="top" wrapText="1"/>
    </xf>
    <xf numFmtId="166" fontId="21" fillId="0" borderId="23" xfId="0" applyNumberFormat="1" applyFont="1" applyBorder="1" applyAlignment="1">
      <alignment horizontal="center" vertical="top" wrapText="1"/>
    </xf>
    <xf numFmtId="165" fontId="6" fillId="6" borderId="30" xfId="0" quotePrefix="1" applyNumberFormat="1" applyFont="1" applyFill="1" applyBorder="1" applyAlignment="1">
      <alignment horizontal="center" vertical="top" wrapText="1"/>
    </xf>
    <xf numFmtId="168" fontId="17" fillId="0" borderId="42" xfId="0" applyNumberFormat="1" applyFont="1" applyBorder="1" applyAlignment="1">
      <alignment horizontal="center" vertical="center"/>
    </xf>
    <xf numFmtId="168" fontId="17" fillId="0" borderId="37" xfId="0" applyNumberFormat="1" applyFont="1" applyBorder="1" applyAlignment="1">
      <alignment horizontal="center" vertical="center"/>
    </xf>
    <xf numFmtId="164" fontId="11" fillId="0" borderId="33" xfId="0" quotePrefix="1" applyNumberFormat="1" applyFont="1" applyBorder="1" applyAlignment="1">
      <alignment horizontal="center" vertical="top" shrinkToFit="1"/>
    </xf>
    <xf numFmtId="164" fontId="11" fillId="0" borderId="0" xfId="0" quotePrefix="1" applyNumberFormat="1" applyFont="1" applyAlignment="1">
      <alignment horizontal="center" vertical="top" shrinkToFit="1"/>
    </xf>
    <xf numFmtId="168" fontId="15" fillId="0" borderId="40" xfId="0" applyNumberFormat="1" applyFont="1" applyBorder="1" applyAlignment="1">
      <alignment horizontal="center" vertical="center" wrapText="1"/>
    </xf>
    <xf numFmtId="168" fontId="15" fillId="0" borderId="39" xfId="0" applyNumberFormat="1" applyFont="1" applyBorder="1" applyAlignment="1">
      <alignment horizontal="center" vertical="center" wrapText="1"/>
    </xf>
    <xf numFmtId="168" fontId="15" fillId="0" borderId="33" xfId="0" applyNumberFormat="1" applyFont="1" applyBorder="1" applyAlignment="1">
      <alignment horizontal="center" vertical="center" wrapText="1"/>
    </xf>
    <xf numFmtId="168" fontId="15" fillId="0" borderId="0" xfId="0" applyNumberFormat="1" applyFont="1" applyAlignment="1">
      <alignment horizontal="center" vertical="center" wrapText="1"/>
    </xf>
    <xf numFmtId="168" fontId="17" fillId="0" borderId="33" xfId="0" applyNumberFormat="1" applyFont="1" applyBorder="1" applyAlignment="1">
      <alignment horizontal="center" vertical="center" wrapText="1"/>
    </xf>
    <xf numFmtId="168" fontId="17" fillId="0" borderId="0" xfId="0" applyNumberFormat="1" applyFont="1" applyAlignment="1">
      <alignment horizontal="center" vertical="center" wrapText="1"/>
    </xf>
    <xf numFmtId="0" fontId="17" fillId="0" borderId="37" xfId="0" applyFont="1" applyBorder="1" applyAlignment="1">
      <alignment horizontal="center" vertical="top"/>
    </xf>
    <xf numFmtId="165" fontId="17" fillId="0" borderId="37" xfId="0" applyNumberFormat="1" applyFont="1" applyBorder="1" applyAlignment="1">
      <alignment horizontal="center" vertical="top"/>
    </xf>
    <xf numFmtId="0" fontId="16" fillId="0" borderId="0" xfId="0" applyFont="1" applyAlignment="1">
      <alignment horizontal="center" vertical="center" wrapText="1"/>
    </xf>
    <xf numFmtId="165" fontId="16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65" fontId="17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6" fontId="15" fillId="0" borderId="0" xfId="0" applyNumberFormat="1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textRotation="90" wrapText="1"/>
    </xf>
    <xf numFmtId="0" fontId="1" fillId="2" borderId="4" xfId="0" applyFont="1" applyFill="1" applyBorder="1" applyAlignment="1">
      <alignment horizontal="center" vertical="center" textRotation="90" wrapText="1"/>
    </xf>
    <xf numFmtId="0" fontId="0" fillId="2" borderId="5" xfId="0" applyFill="1" applyBorder="1" applyAlignment="1">
      <alignment horizontal="left" wrapText="1"/>
    </xf>
    <xf numFmtId="0" fontId="0" fillId="2" borderId="6" xfId="0" applyFill="1" applyBorder="1" applyAlignment="1">
      <alignment horizontal="left" wrapText="1"/>
    </xf>
    <xf numFmtId="0" fontId="0" fillId="2" borderId="7" xfId="0" applyFill="1" applyBorder="1" applyAlignment="1">
      <alignment horizontal="left" wrapText="1"/>
    </xf>
    <xf numFmtId="0" fontId="6" fillId="7" borderId="26" xfId="0" applyFont="1" applyFill="1" applyBorder="1" applyAlignment="1">
      <alignment horizontal="center" vertical="top" wrapText="1"/>
    </xf>
    <xf numFmtId="0" fontId="6" fillId="7" borderId="22" xfId="0" applyFont="1" applyFill="1" applyBorder="1" applyAlignment="1">
      <alignment horizontal="center" vertical="top" wrapText="1"/>
    </xf>
    <xf numFmtId="164" fontId="4" fillId="7" borderId="26" xfId="0" applyNumberFormat="1" applyFont="1" applyFill="1" applyBorder="1" applyAlignment="1">
      <alignment horizontal="center" vertical="top" shrinkToFit="1"/>
    </xf>
    <xf numFmtId="164" fontId="4" fillId="7" borderId="22" xfId="0" applyNumberFormat="1" applyFont="1" applyFill="1" applyBorder="1" applyAlignment="1">
      <alignment horizontal="center" vertical="top" shrinkToFit="1"/>
    </xf>
    <xf numFmtId="167" fontId="6" fillId="7" borderId="17" xfId="0" applyNumberFormat="1" applyFont="1" applyFill="1" applyBorder="1" applyAlignment="1">
      <alignment horizontal="center" vertical="top" wrapText="1"/>
    </xf>
    <xf numFmtId="167" fontId="6" fillId="7" borderId="18" xfId="0" applyNumberFormat="1" applyFont="1" applyFill="1" applyBorder="1" applyAlignment="1">
      <alignment horizontal="center" vertical="top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left" wrapText="1"/>
    </xf>
    <xf numFmtId="0" fontId="0" fillId="2" borderId="12" xfId="0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9" borderId="5" xfId="0" applyFill="1" applyBorder="1" applyAlignment="1">
      <alignment horizontal="left" wrapText="1"/>
    </xf>
    <xf numFmtId="0" fontId="0" fillId="9" borderId="6" xfId="0" applyFill="1" applyBorder="1" applyAlignment="1">
      <alignment horizontal="left" wrapText="1"/>
    </xf>
    <xf numFmtId="0" fontId="1" fillId="2" borderId="11" xfId="0" applyFont="1" applyFill="1" applyBorder="1" applyAlignment="1">
      <alignment horizontal="left" vertical="center" wrapText="1" indent="1"/>
    </xf>
    <xf numFmtId="0" fontId="1" fillId="2" borderId="12" xfId="0" applyFont="1" applyFill="1" applyBorder="1" applyAlignment="1">
      <alignment horizontal="left" vertical="center" wrapText="1" indent="1"/>
    </xf>
    <xf numFmtId="0" fontId="1" fillId="2" borderId="13" xfId="0" applyFont="1" applyFill="1" applyBorder="1" applyAlignment="1">
      <alignment horizontal="left" vertical="center" wrapText="1" indent="1"/>
    </xf>
    <xf numFmtId="0" fontId="1" fillId="2" borderId="14" xfId="0" applyFont="1" applyFill="1" applyBorder="1" applyAlignment="1">
      <alignment horizontal="left" vertical="center" wrapText="1" indent="1"/>
    </xf>
    <xf numFmtId="0" fontId="1" fillId="2" borderId="13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6" fillId="9" borderId="11" xfId="0" applyFont="1" applyFill="1" applyBorder="1" applyAlignment="1">
      <alignment horizontal="left" vertical="center" wrapText="1" indent="1"/>
    </xf>
    <xf numFmtId="0" fontId="6" fillId="9" borderId="12" xfId="0" applyFont="1" applyFill="1" applyBorder="1" applyAlignment="1">
      <alignment horizontal="left" vertical="center" wrapText="1" indent="1"/>
    </xf>
    <xf numFmtId="0" fontId="6" fillId="9" borderId="13" xfId="0" applyFont="1" applyFill="1" applyBorder="1" applyAlignment="1">
      <alignment horizontal="left" vertical="center" wrapText="1" indent="1"/>
    </xf>
    <xf numFmtId="0" fontId="6" fillId="9" borderId="14" xfId="0" applyFont="1" applyFill="1" applyBorder="1" applyAlignment="1">
      <alignment horizontal="left" vertical="center" wrapText="1" indent="1"/>
    </xf>
    <xf numFmtId="0" fontId="6" fillId="9" borderId="3" xfId="0" applyFont="1" applyFill="1" applyBorder="1" applyAlignment="1">
      <alignment horizontal="center" vertical="top" wrapText="1"/>
    </xf>
    <xf numFmtId="0" fontId="6" fillId="9" borderId="4" xfId="0" applyFont="1" applyFill="1" applyBorder="1" applyAlignment="1">
      <alignment horizontal="center" vertical="top" wrapText="1"/>
    </xf>
    <xf numFmtId="0" fontId="6" fillId="9" borderId="3" xfId="0" applyFont="1" applyFill="1" applyBorder="1" applyAlignment="1">
      <alignment horizontal="left" vertical="center" wrapText="1"/>
    </xf>
    <xf numFmtId="0" fontId="6" fillId="9" borderId="4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center" vertical="top" wrapText="1"/>
    </xf>
    <xf numFmtId="0" fontId="5" fillId="9" borderId="4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7" fillId="5" borderId="40" xfId="0" applyFont="1" applyFill="1" applyBorder="1" applyAlignment="1">
      <alignment horizontal="center" wrapText="1"/>
    </xf>
    <xf numFmtId="0" fontId="7" fillId="5" borderId="41" xfId="0" applyFont="1" applyFill="1" applyBorder="1" applyAlignment="1">
      <alignment horizontal="center" wrapText="1"/>
    </xf>
    <xf numFmtId="0" fontId="7" fillId="5" borderId="42" xfId="0" applyFont="1" applyFill="1" applyBorder="1" applyAlignment="1">
      <alignment horizontal="center" wrapText="1"/>
    </xf>
    <xf numFmtId="0" fontId="7" fillId="5" borderId="43" xfId="0" applyFont="1" applyFill="1" applyBorder="1" applyAlignment="1">
      <alignment horizontal="center" wrapText="1"/>
    </xf>
    <xf numFmtId="0" fontId="7" fillId="8" borderId="5" xfId="0" applyFont="1" applyFill="1" applyBorder="1" applyAlignment="1">
      <alignment horizontal="center" wrapText="1"/>
    </xf>
    <xf numFmtId="0" fontId="7" fillId="8" borderId="7" xfId="0" applyFont="1" applyFill="1" applyBorder="1" applyAlignment="1">
      <alignment horizontal="center" wrapText="1"/>
    </xf>
    <xf numFmtId="0" fontId="7" fillId="8" borderId="6" xfId="0" applyFont="1" applyFill="1" applyBorder="1" applyAlignment="1">
      <alignment horizontal="center" wrapText="1"/>
    </xf>
    <xf numFmtId="0" fontId="7" fillId="8" borderId="36" xfId="0" applyFont="1" applyFill="1" applyBorder="1" applyAlignment="1">
      <alignment horizontal="center" wrapText="1"/>
    </xf>
    <xf numFmtId="0" fontId="7" fillId="8" borderId="37" xfId="0" applyFont="1" applyFill="1" applyBorder="1" applyAlignment="1">
      <alignment horizontal="center" wrapText="1"/>
    </xf>
    <xf numFmtId="0" fontId="7" fillId="8" borderId="38" xfId="0" applyFont="1" applyFill="1" applyBorder="1" applyAlignment="1">
      <alignment horizontal="center" wrapText="1"/>
    </xf>
    <xf numFmtId="0" fontId="6" fillId="7" borderId="17" xfId="0" applyFont="1" applyFill="1" applyBorder="1" applyAlignment="1">
      <alignment horizontal="center" vertical="top" wrapText="1"/>
    </xf>
    <xf numFmtId="0" fontId="6" fillId="7" borderId="18" xfId="0" applyFont="1" applyFill="1" applyBorder="1" applyAlignment="1">
      <alignment horizontal="center" vertical="top" wrapText="1"/>
    </xf>
    <xf numFmtId="0" fontId="3" fillId="8" borderId="13" xfId="0" applyFont="1" applyFill="1" applyBorder="1" applyAlignment="1">
      <alignment horizontal="center" vertical="center" wrapText="1"/>
    </xf>
    <xf numFmtId="0" fontId="3" fillId="8" borderId="14" xfId="0" applyFont="1" applyFill="1" applyBorder="1" applyAlignment="1">
      <alignment horizontal="center" vertical="center" wrapText="1"/>
    </xf>
    <xf numFmtId="166" fontId="6" fillId="0" borderId="21" xfId="0" applyNumberFormat="1" applyFont="1" applyBorder="1" applyAlignment="1">
      <alignment horizontal="center" vertical="top" wrapText="1"/>
    </xf>
    <xf numFmtId="0" fontId="6" fillId="0" borderId="22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164" fontId="4" fillId="0" borderId="8" xfId="0" applyNumberFormat="1" applyFont="1" applyBorder="1" applyAlignment="1">
      <alignment horizontal="center" vertical="top" shrinkToFit="1"/>
    </xf>
    <xf numFmtId="164" fontId="4" fillId="0" borderId="10" xfId="0" applyNumberFormat="1" applyFont="1" applyBorder="1" applyAlignment="1">
      <alignment horizontal="center" vertical="top" shrinkToFit="1"/>
    </xf>
    <xf numFmtId="166" fontId="6" fillId="0" borderId="26" xfId="0" applyNumberFormat="1" applyFont="1" applyBorder="1" applyAlignment="1">
      <alignment horizontal="center" vertical="top" wrapText="1"/>
    </xf>
    <xf numFmtId="166" fontId="6" fillId="0" borderId="22" xfId="0" applyNumberFormat="1" applyFont="1" applyBorder="1" applyAlignment="1">
      <alignment horizontal="center" vertical="top" wrapText="1"/>
    </xf>
    <xf numFmtId="166" fontId="6" fillId="4" borderId="26" xfId="0" applyNumberFormat="1" applyFont="1" applyFill="1" applyBorder="1" applyAlignment="1">
      <alignment horizontal="center" vertical="top" wrapText="1"/>
    </xf>
    <xf numFmtId="166" fontId="6" fillId="4" borderId="22" xfId="0" applyNumberFormat="1" applyFont="1" applyFill="1" applyBorder="1" applyAlignment="1">
      <alignment horizontal="center" vertical="top" wrapText="1"/>
    </xf>
    <xf numFmtId="0" fontId="6" fillId="0" borderId="26" xfId="0" applyFont="1" applyBorder="1" applyAlignment="1">
      <alignment horizontal="center" vertical="top" wrapText="1"/>
    </xf>
    <xf numFmtId="164" fontId="4" fillId="0" borderId="26" xfId="0" applyNumberFormat="1" applyFont="1" applyBorder="1" applyAlignment="1">
      <alignment horizontal="center" vertical="top" shrinkToFit="1"/>
    </xf>
    <xf numFmtId="164" fontId="4" fillId="0" borderId="22" xfId="0" applyNumberFormat="1" applyFont="1" applyBorder="1" applyAlignment="1">
      <alignment horizontal="center" vertical="top" shrinkToFit="1"/>
    </xf>
    <xf numFmtId="164" fontId="4" fillId="4" borderId="17" xfId="0" applyNumberFormat="1" applyFont="1" applyFill="1" applyBorder="1" applyAlignment="1">
      <alignment horizontal="center" vertical="top" shrinkToFit="1"/>
    </xf>
    <xf numFmtId="164" fontId="4" fillId="4" borderId="18" xfId="0" applyNumberFormat="1" applyFont="1" applyFill="1" applyBorder="1" applyAlignment="1">
      <alignment horizontal="center" vertical="top" shrinkToFit="1"/>
    </xf>
    <xf numFmtId="166" fontId="6" fillId="7" borderId="17" xfId="0" applyNumberFormat="1" applyFont="1" applyFill="1" applyBorder="1" applyAlignment="1">
      <alignment horizontal="center" vertical="top" wrapText="1"/>
    </xf>
    <xf numFmtId="166" fontId="6" fillId="7" borderId="18" xfId="0" applyNumberFormat="1" applyFont="1" applyFill="1" applyBorder="1" applyAlignment="1">
      <alignment horizontal="center" vertical="top" wrapText="1"/>
    </xf>
    <xf numFmtId="0" fontId="6" fillId="4" borderId="26" xfId="0" applyFont="1" applyFill="1" applyBorder="1" applyAlignment="1">
      <alignment horizontal="center" vertical="top" wrapText="1"/>
    </xf>
    <xf numFmtId="0" fontId="6" fillId="4" borderId="22" xfId="0" applyFont="1" applyFill="1" applyBorder="1" applyAlignment="1">
      <alignment horizontal="center" vertical="top" wrapText="1"/>
    </xf>
    <xf numFmtId="164" fontId="4" fillId="4" borderId="26" xfId="0" applyNumberFormat="1" applyFont="1" applyFill="1" applyBorder="1" applyAlignment="1">
      <alignment horizontal="center" vertical="top" shrinkToFit="1"/>
    </xf>
    <xf numFmtId="164" fontId="4" fillId="4" borderId="22" xfId="0" applyNumberFormat="1" applyFont="1" applyFill="1" applyBorder="1" applyAlignment="1">
      <alignment horizontal="center" vertical="top" shrinkToFit="1"/>
    </xf>
    <xf numFmtId="0" fontId="6" fillId="4" borderId="29" xfId="0" applyFont="1" applyFill="1" applyBorder="1" applyAlignment="1">
      <alignment horizontal="center" vertical="top" wrapText="1"/>
    </xf>
    <xf numFmtId="0" fontId="6" fillId="4" borderId="30" xfId="0" applyFont="1" applyFill="1" applyBorder="1" applyAlignment="1">
      <alignment horizontal="center" vertical="top" wrapText="1"/>
    </xf>
    <xf numFmtId="164" fontId="4" fillId="4" borderId="29" xfId="0" applyNumberFormat="1" applyFont="1" applyFill="1" applyBorder="1" applyAlignment="1">
      <alignment horizontal="center" vertical="top" shrinkToFit="1"/>
    </xf>
    <xf numFmtId="164" fontId="4" fillId="4" borderId="30" xfId="0" applyNumberFormat="1" applyFont="1" applyFill="1" applyBorder="1" applyAlignment="1">
      <alignment horizontal="center" vertical="top" shrinkToFit="1"/>
    </xf>
    <xf numFmtId="166" fontId="6" fillId="4" borderId="29" xfId="0" applyNumberFormat="1" applyFont="1" applyFill="1" applyBorder="1" applyAlignment="1">
      <alignment horizontal="center" vertical="top" wrapText="1"/>
    </xf>
    <xf numFmtId="166" fontId="6" fillId="4" borderId="30" xfId="0" applyNumberFormat="1" applyFont="1" applyFill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164" fontId="4" fillId="0" borderId="17" xfId="0" applyNumberFormat="1" applyFont="1" applyBorder="1" applyAlignment="1">
      <alignment horizontal="center" vertical="top" shrinkToFit="1"/>
    </xf>
    <xf numFmtId="164" fontId="4" fillId="0" borderId="18" xfId="0" applyNumberFormat="1" applyFont="1" applyBorder="1" applyAlignment="1">
      <alignment horizontal="center" vertical="top" shrinkToFit="1"/>
    </xf>
    <xf numFmtId="14" fontId="6" fillId="4" borderId="26" xfId="0" applyNumberFormat="1" applyFont="1" applyFill="1" applyBorder="1" applyAlignment="1">
      <alignment horizontal="center" vertical="top" wrapText="1"/>
    </xf>
    <xf numFmtId="166" fontId="6" fillId="0" borderId="17" xfId="0" applyNumberFormat="1" applyFont="1" applyBorder="1" applyAlignment="1">
      <alignment horizontal="center" vertical="top" wrapText="1"/>
    </xf>
    <xf numFmtId="166" fontId="6" fillId="0" borderId="18" xfId="0" applyNumberFormat="1" applyFont="1" applyBorder="1" applyAlignment="1">
      <alignment horizontal="center" vertical="top" wrapText="1"/>
    </xf>
    <xf numFmtId="167" fontId="6" fillId="4" borderId="26" xfId="0" applyNumberFormat="1" applyFont="1" applyFill="1" applyBorder="1" applyAlignment="1">
      <alignment horizontal="center" vertical="top" wrapText="1"/>
    </xf>
    <xf numFmtId="167" fontId="6" fillId="4" borderId="22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10" fillId="2" borderId="0" xfId="0" applyFont="1" applyFill="1" applyAlignment="1">
      <alignment horizontal="center" vertical="top" wrapText="1"/>
    </xf>
    <xf numFmtId="0" fontId="6" fillId="0" borderId="29" xfId="0" applyFont="1" applyBorder="1" applyAlignment="1">
      <alignment horizontal="center" vertical="top" wrapText="1"/>
    </xf>
    <xf numFmtId="0" fontId="6" fillId="0" borderId="30" xfId="0" applyFont="1" applyBorder="1" applyAlignment="1">
      <alignment horizontal="center" vertical="top" wrapText="1"/>
    </xf>
    <xf numFmtId="164" fontId="4" fillId="0" borderId="29" xfId="0" applyNumberFormat="1" applyFont="1" applyBorder="1" applyAlignment="1">
      <alignment horizontal="center" vertical="top" shrinkToFit="1"/>
    </xf>
    <xf numFmtId="164" fontId="4" fillId="0" borderId="30" xfId="0" applyNumberFormat="1" applyFont="1" applyBorder="1" applyAlignment="1">
      <alignment horizontal="center" vertical="top" shrinkToFi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165" fontId="15" fillId="0" borderId="39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F83C3"/>
      <color rgb="FFFFFFBD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2"/>
  <sheetViews>
    <sheetView tabSelected="1" topLeftCell="A4" zoomScale="130" zoomScaleNormal="130" workbookViewId="0">
      <selection activeCell="K17" sqref="K17"/>
    </sheetView>
  </sheetViews>
  <sheetFormatPr defaultColWidth="9" defaultRowHeight="12.75" x14ac:dyDescent="0.2"/>
  <cols>
    <col min="1" max="1" width="4.5" customWidth="1"/>
    <col min="2" max="2" width="3.5" customWidth="1"/>
    <col min="3" max="3" width="7.83203125" customWidth="1"/>
    <col min="4" max="4" width="2.1640625" customWidth="1"/>
    <col min="5" max="5" width="6.83203125" customWidth="1"/>
    <col min="6" max="7" width="9.5" customWidth="1"/>
    <col min="8" max="8" width="15.5" style="25" customWidth="1"/>
    <col min="9" max="9" width="17.83203125" style="25" customWidth="1"/>
    <col min="10" max="10" width="10.83203125" customWidth="1"/>
    <col min="11" max="11" width="13.33203125" style="25" bestFit="1" customWidth="1"/>
    <col min="12" max="12" width="4.5" customWidth="1"/>
    <col min="13" max="13" width="9" customWidth="1"/>
    <col min="14" max="14" width="13.6640625" bestFit="1" customWidth="1"/>
    <col min="15" max="15" width="10.5" customWidth="1"/>
    <col min="16" max="16" width="3.5" customWidth="1"/>
    <col min="17" max="17" width="15.83203125" customWidth="1"/>
    <col min="18" max="18" width="12.83203125" customWidth="1"/>
    <col min="19" max="19" width="15.83203125" customWidth="1"/>
    <col min="20" max="20" width="13.83203125" bestFit="1" customWidth="1"/>
  </cols>
  <sheetData>
    <row r="1" spans="1:21" ht="18" customHeight="1" x14ac:dyDescent="0.2">
      <c r="A1" s="140" t="s">
        <v>0</v>
      </c>
      <c r="B1" s="143"/>
      <c r="C1" s="144"/>
      <c r="D1" s="143"/>
      <c r="E1" s="145"/>
      <c r="F1" s="145"/>
      <c r="G1" s="60"/>
      <c r="H1" s="179" t="s">
        <v>1</v>
      </c>
      <c r="I1" s="180"/>
      <c r="J1" s="4"/>
      <c r="K1" s="26"/>
      <c r="L1" s="183" t="s">
        <v>2</v>
      </c>
      <c r="M1" s="184"/>
      <c r="N1" s="185"/>
      <c r="O1" s="152" t="s">
        <v>3</v>
      </c>
      <c r="P1" s="153"/>
      <c r="Q1" s="153"/>
      <c r="R1" s="153"/>
      <c r="S1" s="153"/>
      <c r="T1" s="154"/>
    </row>
    <row r="2" spans="1:21" ht="13.15" customHeight="1" x14ac:dyDescent="0.2">
      <c r="A2" s="141"/>
      <c r="B2" s="155"/>
      <c r="C2" s="156"/>
      <c r="D2" s="155"/>
      <c r="E2" s="157"/>
      <c r="F2" s="157"/>
      <c r="G2" s="60"/>
      <c r="H2" s="181"/>
      <c r="I2" s="182"/>
      <c r="J2" s="20"/>
      <c r="K2" s="3"/>
      <c r="L2" s="186"/>
      <c r="M2" s="187"/>
      <c r="N2" s="188"/>
      <c r="O2" s="158"/>
      <c r="P2" s="159"/>
      <c r="Q2" s="1"/>
      <c r="R2" s="1"/>
      <c r="S2" s="1"/>
      <c r="T2" s="1"/>
    </row>
    <row r="3" spans="1:21" ht="21" customHeight="1" x14ac:dyDescent="0.2">
      <c r="A3" s="141"/>
      <c r="B3" s="160" t="s">
        <v>4</v>
      </c>
      <c r="C3" s="161"/>
      <c r="D3" s="164" t="s">
        <v>5</v>
      </c>
      <c r="E3" s="165"/>
      <c r="F3" s="166"/>
      <c r="G3" s="59"/>
      <c r="H3" s="61"/>
      <c r="I3" s="21"/>
      <c r="J3" s="5"/>
      <c r="K3" s="27"/>
      <c r="L3" s="15"/>
      <c r="M3" s="16"/>
      <c r="N3" s="17"/>
      <c r="O3" s="167" t="s">
        <v>6</v>
      </c>
      <c r="P3" s="168"/>
      <c r="Q3" s="171" t="s">
        <v>7</v>
      </c>
      <c r="R3" s="171" t="s">
        <v>8</v>
      </c>
      <c r="S3" s="173" t="s">
        <v>9</v>
      </c>
      <c r="T3" s="175" t="s">
        <v>10</v>
      </c>
      <c r="U3" s="30"/>
    </row>
    <row r="4" spans="1:21" ht="43.9" customHeight="1" x14ac:dyDescent="0.2">
      <c r="A4" s="142"/>
      <c r="B4" s="162"/>
      <c r="C4" s="163"/>
      <c r="D4" s="177" t="s">
        <v>11</v>
      </c>
      <c r="E4" s="178"/>
      <c r="F4" s="2" t="s">
        <v>12</v>
      </c>
      <c r="G4" s="58" t="s">
        <v>13</v>
      </c>
      <c r="H4" s="14" t="s">
        <v>14</v>
      </c>
      <c r="I4" s="14" t="s">
        <v>15</v>
      </c>
      <c r="J4" s="14" t="s">
        <v>16</v>
      </c>
      <c r="K4" s="6" t="s">
        <v>17</v>
      </c>
      <c r="L4" s="191" t="s">
        <v>18</v>
      </c>
      <c r="M4" s="192"/>
      <c r="N4" s="18" t="s">
        <v>19</v>
      </c>
      <c r="O4" s="169"/>
      <c r="P4" s="170"/>
      <c r="Q4" s="172"/>
      <c r="R4" s="172"/>
      <c r="S4" s="174"/>
      <c r="T4" s="176"/>
      <c r="U4" s="30"/>
    </row>
    <row r="5" spans="1:21" s="13" customFormat="1" ht="18" customHeight="1" x14ac:dyDescent="0.2">
      <c r="A5" s="65" t="s">
        <v>20</v>
      </c>
      <c r="B5" s="146" t="s">
        <v>35</v>
      </c>
      <c r="C5" s="147"/>
      <c r="D5" s="148">
        <v>45992</v>
      </c>
      <c r="E5" s="149"/>
      <c r="F5" s="66">
        <v>46022</v>
      </c>
      <c r="G5" s="90" t="s">
        <v>82</v>
      </c>
      <c r="H5" s="67">
        <v>46027</v>
      </c>
      <c r="I5" s="48">
        <f>H5+5</f>
        <v>46032</v>
      </c>
      <c r="J5" s="67">
        <v>46009</v>
      </c>
      <c r="K5" s="29">
        <v>45996</v>
      </c>
      <c r="L5" s="150">
        <f t="shared" ref="L5:L44" si="0">J5</f>
        <v>46009</v>
      </c>
      <c r="M5" s="151"/>
      <c r="N5" s="68" t="s">
        <v>40</v>
      </c>
      <c r="O5" s="189" t="s">
        <v>41</v>
      </c>
      <c r="P5" s="190" t="s">
        <v>41</v>
      </c>
      <c r="Q5" s="98">
        <v>46017</v>
      </c>
      <c r="R5" s="98">
        <v>46017</v>
      </c>
      <c r="S5" s="106">
        <v>46022</v>
      </c>
      <c r="T5" s="107">
        <v>46024</v>
      </c>
    </row>
    <row r="6" spans="1:21" ht="18" customHeight="1" x14ac:dyDescent="0.2">
      <c r="A6" s="45" t="s">
        <v>21</v>
      </c>
      <c r="B6" s="195" t="s">
        <v>52</v>
      </c>
      <c r="C6" s="196"/>
      <c r="D6" s="197">
        <v>46012</v>
      </c>
      <c r="E6" s="198"/>
      <c r="F6" s="7">
        <v>46025</v>
      </c>
      <c r="G6" s="77" t="s">
        <v>83</v>
      </c>
      <c r="H6" s="46">
        <f>F6</f>
        <v>46025</v>
      </c>
      <c r="I6" s="22">
        <f>H6+2</f>
        <v>46027</v>
      </c>
      <c r="J6" s="46">
        <v>46028</v>
      </c>
      <c r="K6" s="119">
        <v>46010</v>
      </c>
      <c r="L6" s="199">
        <f t="shared" si="0"/>
        <v>46028</v>
      </c>
      <c r="M6" s="200"/>
      <c r="N6" s="97">
        <f>L6+3</f>
        <v>46031</v>
      </c>
      <c r="O6" s="193">
        <f>N6-1</f>
        <v>46030</v>
      </c>
      <c r="P6" s="194" t="s">
        <v>24</v>
      </c>
      <c r="Q6" s="99">
        <v>46034</v>
      </c>
      <c r="R6" s="99">
        <v>46034</v>
      </c>
      <c r="S6" s="99">
        <v>46034</v>
      </c>
      <c r="T6" s="117">
        <v>46034</v>
      </c>
    </row>
    <row r="7" spans="1:21" ht="18" customHeight="1" x14ac:dyDescent="0.2">
      <c r="A7" s="45" t="s">
        <v>22</v>
      </c>
      <c r="B7" s="195" t="s">
        <v>53</v>
      </c>
      <c r="C7" s="196"/>
      <c r="D7" s="197">
        <f>F6+1</f>
        <v>46026</v>
      </c>
      <c r="E7" s="198"/>
      <c r="F7" s="7">
        <f>F6+14</f>
        <v>46039</v>
      </c>
      <c r="G7" s="78" t="s">
        <v>84</v>
      </c>
      <c r="H7" s="46">
        <f>F7</f>
        <v>46039</v>
      </c>
      <c r="I7" s="22">
        <f>F7+2</f>
        <v>46041</v>
      </c>
      <c r="J7" s="46">
        <v>46042</v>
      </c>
      <c r="K7" s="119">
        <v>46024</v>
      </c>
      <c r="L7" s="199">
        <f t="shared" si="0"/>
        <v>46042</v>
      </c>
      <c r="M7" s="200"/>
      <c r="N7" s="97">
        <f>L7+3</f>
        <v>46045</v>
      </c>
      <c r="O7" s="193">
        <f>N7-1</f>
        <v>46044</v>
      </c>
      <c r="P7" s="194" t="s">
        <v>24</v>
      </c>
      <c r="Q7" s="99">
        <v>46048</v>
      </c>
      <c r="R7" s="99">
        <v>46048</v>
      </c>
      <c r="S7" s="99">
        <v>46048</v>
      </c>
      <c r="T7" s="97"/>
    </row>
    <row r="8" spans="1:21" ht="18" customHeight="1" x14ac:dyDescent="0.2">
      <c r="A8" s="47" t="s">
        <v>20</v>
      </c>
      <c r="B8" s="189" t="s">
        <v>42</v>
      </c>
      <c r="C8" s="190"/>
      <c r="D8" s="206">
        <v>46023</v>
      </c>
      <c r="E8" s="207"/>
      <c r="F8" s="8">
        <v>46053</v>
      </c>
      <c r="G8" s="79" t="s">
        <v>85</v>
      </c>
      <c r="H8" s="69">
        <v>46058</v>
      </c>
      <c r="I8" s="62">
        <f>H8+5</f>
        <v>46063</v>
      </c>
      <c r="J8" s="63">
        <v>46044</v>
      </c>
      <c r="K8" s="76">
        <v>46027</v>
      </c>
      <c r="L8" s="208">
        <f t="shared" si="0"/>
        <v>46044</v>
      </c>
      <c r="M8" s="209"/>
      <c r="N8" s="100">
        <v>46049</v>
      </c>
      <c r="O8" s="201">
        <v>46048</v>
      </c>
      <c r="P8" s="202">
        <v>46048</v>
      </c>
      <c r="Q8" s="100">
        <v>46050</v>
      </c>
      <c r="R8" s="100">
        <v>46050</v>
      </c>
      <c r="S8" s="100">
        <v>46050</v>
      </c>
      <c r="T8" s="109">
        <v>46052</v>
      </c>
    </row>
    <row r="9" spans="1:21" ht="18" customHeight="1" x14ac:dyDescent="0.2">
      <c r="A9" s="49" t="s">
        <v>21</v>
      </c>
      <c r="B9" s="203" t="s">
        <v>54</v>
      </c>
      <c r="C9" s="194"/>
      <c r="D9" s="204">
        <f>D7+14</f>
        <v>46040</v>
      </c>
      <c r="E9" s="205"/>
      <c r="F9" s="9">
        <f>F7+14</f>
        <v>46053</v>
      </c>
      <c r="G9" s="80" t="s">
        <v>86</v>
      </c>
      <c r="H9" s="46">
        <f t="shared" ref="H9:H42" si="1">F9</f>
        <v>46053</v>
      </c>
      <c r="I9" s="22">
        <f t="shared" ref="I9" si="2">F9+2</f>
        <v>46055</v>
      </c>
      <c r="J9" s="46">
        <v>46056</v>
      </c>
      <c r="K9" s="28">
        <f>D9-2</f>
        <v>46038</v>
      </c>
      <c r="L9" s="199">
        <f t="shared" si="0"/>
        <v>46056</v>
      </c>
      <c r="M9" s="200"/>
      <c r="N9" s="97">
        <f>L9+3</f>
        <v>46059</v>
      </c>
      <c r="O9" s="193">
        <f>N9-1</f>
        <v>46058</v>
      </c>
      <c r="P9" s="194" t="s">
        <v>24</v>
      </c>
      <c r="Q9" s="99">
        <v>46062</v>
      </c>
      <c r="R9" s="99">
        <v>46062</v>
      </c>
      <c r="S9" s="99">
        <v>46062</v>
      </c>
      <c r="T9" s="99">
        <v>46062</v>
      </c>
    </row>
    <row r="10" spans="1:21" ht="18" customHeight="1" x14ac:dyDescent="0.2">
      <c r="A10" s="49" t="s">
        <v>22</v>
      </c>
      <c r="B10" s="203" t="s">
        <v>55</v>
      </c>
      <c r="C10" s="194"/>
      <c r="D10" s="204">
        <f>D9+14</f>
        <v>46054</v>
      </c>
      <c r="E10" s="205"/>
      <c r="F10" s="9">
        <f>F9+14</f>
        <v>46067</v>
      </c>
      <c r="G10" s="81" t="s">
        <v>87</v>
      </c>
      <c r="H10" s="46">
        <f t="shared" si="1"/>
        <v>46067</v>
      </c>
      <c r="I10" s="22">
        <f>F10+2</f>
        <v>46069</v>
      </c>
      <c r="J10" s="46">
        <v>46070</v>
      </c>
      <c r="K10" s="28">
        <f>D10-2</f>
        <v>46052</v>
      </c>
      <c r="L10" s="199">
        <f t="shared" si="0"/>
        <v>46070</v>
      </c>
      <c r="M10" s="200"/>
      <c r="N10" s="97">
        <f>L10+3</f>
        <v>46073</v>
      </c>
      <c r="O10" s="193">
        <f>N10-1</f>
        <v>46072</v>
      </c>
      <c r="P10" s="194" t="s">
        <v>24</v>
      </c>
      <c r="Q10" s="99">
        <v>46076</v>
      </c>
      <c r="R10" s="99">
        <v>46076</v>
      </c>
      <c r="S10" s="99">
        <v>46076</v>
      </c>
      <c r="T10" s="97"/>
    </row>
    <row r="11" spans="1:21" ht="18" customHeight="1" x14ac:dyDescent="0.2">
      <c r="A11" s="50" t="s">
        <v>20</v>
      </c>
      <c r="B11" s="210" t="s">
        <v>50</v>
      </c>
      <c r="C11" s="211"/>
      <c r="D11" s="212">
        <v>46054</v>
      </c>
      <c r="E11" s="213"/>
      <c r="F11" s="10">
        <v>46081</v>
      </c>
      <c r="G11" s="82" t="s">
        <v>88</v>
      </c>
      <c r="H11" s="70">
        <v>46086</v>
      </c>
      <c r="I11" s="48">
        <f>H11+5</f>
        <v>46091</v>
      </c>
      <c r="J11" s="63">
        <v>46072</v>
      </c>
      <c r="K11" s="29">
        <v>46058</v>
      </c>
      <c r="L11" s="208">
        <f t="shared" si="0"/>
        <v>46072</v>
      </c>
      <c r="M11" s="209"/>
      <c r="N11" s="100">
        <v>46077</v>
      </c>
      <c r="O11" s="201">
        <v>46076</v>
      </c>
      <c r="P11" s="202">
        <v>46076</v>
      </c>
      <c r="Q11" s="100">
        <v>46078</v>
      </c>
      <c r="R11" s="100">
        <v>46078</v>
      </c>
      <c r="S11" s="100">
        <v>46078</v>
      </c>
      <c r="T11" s="109">
        <v>46080</v>
      </c>
    </row>
    <row r="12" spans="1:21" ht="18" customHeight="1" x14ac:dyDescent="0.2">
      <c r="A12" s="49" t="s">
        <v>21</v>
      </c>
      <c r="B12" s="203" t="s">
        <v>56</v>
      </c>
      <c r="C12" s="194"/>
      <c r="D12" s="204">
        <f>D10+14</f>
        <v>46068</v>
      </c>
      <c r="E12" s="205"/>
      <c r="F12" s="9">
        <f>F10+14</f>
        <v>46081</v>
      </c>
      <c r="G12" s="83" t="s">
        <v>89</v>
      </c>
      <c r="H12" s="46">
        <f t="shared" si="1"/>
        <v>46081</v>
      </c>
      <c r="I12" s="22">
        <f>F12+2</f>
        <v>46083</v>
      </c>
      <c r="J12" s="46">
        <v>46084</v>
      </c>
      <c r="K12" s="28">
        <f>D12-2</f>
        <v>46066</v>
      </c>
      <c r="L12" s="199">
        <f t="shared" si="0"/>
        <v>46084</v>
      </c>
      <c r="M12" s="200"/>
      <c r="N12" s="120">
        <f>L12+3</f>
        <v>46087</v>
      </c>
      <c r="O12" s="193">
        <f>N12-1</f>
        <v>46086</v>
      </c>
      <c r="P12" s="194" t="s">
        <v>24</v>
      </c>
      <c r="Q12" s="99">
        <v>46090</v>
      </c>
      <c r="R12" s="99">
        <v>46090</v>
      </c>
      <c r="S12" s="99">
        <v>46090</v>
      </c>
      <c r="T12" s="99">
        <v>46090</v>
      </c>
    </row>
    <row r="13" spans="1:21" ht="18" customHeight="1" x14ac:dyDescent="0.2">
      <c r="A13" s="49" t="s">
        <v>22</v>
      </c>
      <c r="B13" s="203" t="s">
        <v>57</v>
      </c>
      <c r="C13" s="194"/>
      <c r="D13" s="204">
        <f>D12+14</f>
        <v>46082</v>
      </c>
      <c r="E13" s="205"/>
      <c r="F13" s="9">
        <f>F12+14</f>
        <v>46095</v>
      </c>
      <c r="G13" s="84" t="s">
        <v>90</v>
      </c>
      <c r="H13" s="46">
        <f t="shared" si="1"/>
        <v>46095</v>
      </c>
      <c r="I13" s="22">
        <f>F13+2</f>
        <v>46097</v>
      </c>
      <c r="J13" s="46">
        <v>46098</v>
      </c>
      <c r="K13" s="28">
        <f>D13-2</f>
        <v>46080</v>
      </c>
      <c r="L13" s="199">
        <f t="shared" si="0"/>
        <v>46098</v>
      </c>
      <c r="M13" s="200"/>
      <c r="N13" s="97">
        <f>L13+3</f>
        <v>46101</v>
      </c>
      <c r="O13" s="193">
        <f>N13-1</f>
        <v>46100</v>
      </c>
      <c r="P13" s="194" t="s">
        <v>24</v>
      </c>
      <c r="Q13" s="99">
        <v>46104</v>
      </c>
      <c r="R13" s="99">
        <v>46104</v>
      </c>
      <c r="S13" s="99">
        <v>46104</v>
      </c>
      <c r="T13" s="97"/>
    </row>
    <row r="14" spans="1:21" ht="18" customHeight="1" x14ac:dyDescent="0.2">
      <c r="A14" s="50" t="s">
        <v>20</v>
      </c>
      <c r="B14" s="210" t="s">
        <v>58</v>
      </c>
      <c r="C14" s="211"/>
      <c r="D14" s="212">
        <v>46082</v>
      </c>
      <c r="E14" s="213"/>
      <c r="F14" s="10">
        <v>46112</v>
      </c>
      <c r="G14" s="82" t="s">
        <v>91</v>
      </c>
      <c r="H14" s="71" t="s">
        <v>79</v>
      </c>
      <c r="I14" s="48">
        <f>H14+5</f>
        <v>46122</v>
      </c>
      <c r="J14" s="48">
        <v>46105</v>
      </c>
      <c r="K14" s="29" t="s">
        <v>142</v>
      </c>
      <c r="L14" s="208">
        <f t="shared" si="0"/>
        <v>46105</v>
      </c>
      <c r="M14" s="209"/>
      <c r="N14" s="100">
        <v>46111</v>
      </c>
      <c r="O14" s="201">
        <v>46107</v>
      </c>
      <c r="P14" s="202">
        <v>46107</v>
      </c>
      <c r="Q14" s="101">
        <v>46112</v>
      </c>
      <c r="R14" s="101">
        <v>46112</v>
      </c>
      <c r="S14" s="100">
        <v>46111</v>
      </c>
      <c r="T14" s="109">
        <v>46113</v>
      </c>
    </row>
    <row r="15" spans="1:21" ht="18" customHeight="1" x14ac:dyDescent="0.2">
      <c r="A15" s="49" t="s">
        <v>21</v>
      </c>
      <c r="B15" s="203" t="s">
        <v>59</v>
      </c>
      <c r="C15" s="194"/>
      <c r="D15" s="204">
        <f>D13+14</f>
        <v>46096</v>
      </c>
      <c r="E15" s="205"/>
      <c r="F15" s="9">
        <f>F13+14</f>
        <v>46109</v>
      </c>
      <c r="G15" s="81" t="s">
        <v>92</v>
      </c>
      <c r="H15" s="46">
        <f t="shared" si="1"/>
        <v>46109</v>
      </c>
      <c r="I15" s="22">
        <f>F15+2</f>
        <v>46111</v>
      </c>
      <c r="J15" s="46">
        <v>46112</v>
      </c>
      <c r="K15" s="28">
        <f>D15-2</f>
        <v>46094</v>
      </c>
      <c r="L15" s="199">
        <f t="shared" si="0"/>
        <v>46112</v>
      </c>
      <c r="M15" s="200"/>
      <c r="N15" s="97">
        <f>L15+3</f>
        <v>46115</v>
      </c>
      <c r="O15" s="193">
        <f>N15-1</f>
        <v>46114</v>
      </c>
      <c r="P15" s="194" t="s">
        <v>24</v>
      </c>
      <c r="Q15" s="99">
        <v>46118</v>
      </c>
      <c r="R15" s="99">
        <v>46118</v>
      </c>
      <c r="S15" s="99">
        <v>46118</v>
      </c>
      <c r="T15" s="97">
        <v>46118</v>
      </c>
    </row>
    <row r="16" spans="1:21" ht="18" customHeight="1" x14ac:dyDescent="0.2">
      <c r="A16" s="49" t="s">
        <v>22</v>
      </c>
      <c r="B16" s="203" t="s">
        <v>60</v>
      </c>
      <c r="C16" s="194"/>
      <c r="D16" s="204">
        <f>D15+14</f>
        <v>46110</v>
      </c>
      <c r="E16" s="205"/>
      <c r="F16" s="9">
        <f>F15+14</f>
        <v>46123</v>
      </c>
      <c r="G16" s="85" t="s">
        <v>93</v>
      </c>
      <c r="H16" s="46">
        <f t="shared" si="1"/>
        <v>46123</v>
      </c>
      <c r="I16" s="22">
        <f>F16+2</f>
        <v>46125</v>
      </c>
      <c r="J16" s="46">
        <v>46126</v>
      </c>
      <c r="K16" s="28" t="s">
        <v>144</v>
      </c>
      <c r="L16" s="199">
        <f t="shared" si="0"/>
        <v>46126</v>
      </c>
      <c r="M16" s="200"/>
      <c r="N16" s="97">
        <f>L16+3</f>
        <v>46129</v>
      </c>
      <c r="O16" s="193">
        <f>N16-1</f>
        <v>46128</v>
      </c>
      <c r="P16" s="194" t="s">
        <v>24</v>
      </c>
      <c r="Q16" s="99">
        <v>46132</v>
      </c>
      <c r="R16" s="99">
        <v>46132</v>
      </c>
      <c r="S16" s="99">
        <v>46132</v>
      </c>
      <c r="T16" s="108"/>
    </row>
    <row r="17" spans="1:20" ht="18" customHeight="1" x14ac:dyDescent="0.2">
      <c r="A17" s="50" t="s">
        <v>20</v>
      </c>
      <c r="B17" s="210" t="s">
        <v>43</v>
      </c>
      <c r="C17" s="211"/>
      <c r="D17" s="212">
        <v>46113</v>
      </c>
      <c r="E17" s="213"/>
      <c r="F17" s="10">
        <v>46142</v>
      </c>
      <c r="G17" s="82" t="s">
        <v>94</v>
      </c>
      <c r="H17" s="72" t="s">
        <v>80</v>
      </c>
      <c r="I17" s="48">
        <f>H17+5</f>
        <v>46152</v>
      </c>
      <c r="J17" s="63">
        <v>46135</v>
      </c>
      <c r="K17" s="29">
        <v>46115</v>
      </c>
      <c r="L17" s="208">
        <f t="shared" si="0"/>
        <v>46135</v>
      </c>
      <c r="M17" s="209"/>
      <c r="N17" s="100">
        <v>46140</v>
      </c>
      <c r="O17" s="201">
        <v>46139</v>
      </c>
      <c r="P17" s="202">
        <v>46139</v>
      </c>
      <c r="Q17" s="100">
        <v>46141</v>
      </c>
      <c r="R17" s="100">
        <v>46141</v>
      </c>
      <c r="S17" s="100">
        <v>46141</v>
      </c>
      <c r="T17" s="109">
        <v>46143</v>
      </c>
    </row>
    <row r="18" spans="1:20" ht="18" customHeight="1" x14ac:dyDescent="0.2">
      <c r="A18" s="49" t="s">
        <v>21</v>
      </c>
      <c r="B18" s="203" t="s">
        <v>61</v>
      </c>
      <c r="C18" s="194"/>
      <c r="D18" s="204">
        <f>D16+14</f>
        <v>46124</v>
      </c>
      <c r="E18" s="205"/>
      <c r="F18" s="9">
        <f>F16+14</f>
        <v>46137</v>
      </c>
      <c r="G18" s="80" t="s">
        <v>95</v>
      </c>
      <c r="H18" s="46">
        <f t="shared" si="1"/>
        <v>46137</v>
      </c>
      <c r="I18" s="22">
        <f>F18+2</f>
        <v>46139</v>
      </c>
      <c r="J18" s="46">
        <v>46140</v>
      </c>
      <c r="K18" s="28">
        <f>D18-2</f>
        <v>46122</v>
      </c>
      <c r="L18" s="199">
        <f t="shared" si="0"/>
        <v>46140</v>
      </c>
      <c r="M18" s="200"/>
      <c r="N18" s="97">
        <f>L18+3</f>
        <v>46143</v>
      </c>
      <c r="O18" s="193">
        <f>N18-1</f>
        <v>46142</v>
      </c>
      <c r="P18" s="194" t="s">
        <v>24</v>
      </c>
      <c r="Q18" s="99">
        <v>46146</v>
      </c>
      <c r="R18" s="99">
        <v>46146</v>
      </c>
      <c r="S18" s="99">
        <v>46146</v>
      </c>
      <c r="T18" s="97">
        <v>46146</v>
      </c>
    </row>
    <row r="19" spans="1:20" ht="18" customHeight="1" x14ac:dyDescent="0.2">
      <c r="A19" s="49" t="s">
        <v>22</v>
      </c>
      <c r="B19" s="203" t="s">
        <v>62</v>
      </c>
      <c r="C19" s="194"/>
      <c r="D19" s="204">
        <f>D18+14</f>
        <v>46138</v>
      </c>
      <c r="E19" s="205"/>
      <c r="F19" s="9">
        <f>F18+14</f>
        <v>46151</v>
      </c>
      <c r="G19" s="81" t="s">
        <v>96</v>
      </c>
      <c r="H19" s="46">
        <f t="shared" si="1"/>
        <v>46151</v>
      </c>
      <c r="I19" s="22">
        <f>F19+2</f>
        <v>46153</v>
      </c>
      <c r="J19" s="46">
        <v>46154</v>
      </c>
      <c r="K19" s="28">
        <f>D19-2</f>
        <v>46136</v>
      </c>
      <c r="L19" s="199">
        <f t="shared" si="0"/>
        <v>46154</v>
      </c>
      <c r="M19" s="200"/>
      <c r="N19" s="97">
        <f>L19+3</f>
        <v>46157</v>
      </c>
      <c r="O19" s="193">
        <f>N19-1</f>
        <v>46156</v>
      </c>
      <c r="P19" s="194" t="s">
        <v>24</v>
      </c>
      <c r="Q19" s="99">
        <v>46160</v>
      </c>
      <c r="R19" s="99">
        <v>46160</v>
      </c>
      <c r="S19" s="99">
        <v>46160</v>
      </c>
      <c r="T19" s="108"/>
    </row>
    <row r="20" spans="1:20" ht="18" customHeight="1" x14ac:dyDescent="0.2">
      <c r="A20" s="50" t="s">
        <v>20</v>
      </c>
      <c r="B20" s="210" t="s">
        <v>63</v>
      </c>
      <c r="C20" s="211"/>
      <c r="D20" s="212">
        <v>46143</v>
      </c>
      <c r="E20" s="213"/>
      <c r="F20" s="10">
        <v>46173</v>
      </c>
      <c r="G20" s="86" t="s">
        <v>97</v>
      </c>
      <c r="H20" s="73">
        <v>46178</v>
      </c>
      <c r="I20" s="48">
        <f>H20+5</f>
        <v>46183</v>
      </c>
      <c r="J20" s="46">
        <v>46162</v>
      </c>
      <c r="K20" s="29">
        <v>46147</v>
      </c>
      <c r="L20" s="208">
        <f t="shared" si="0"/>
        <v>46162</v>
      </c>
      <c r="M20" s="209"/>
      <c r="N20" s="100">
        <v>46168</v>
      </c>
      <c r="O20" s="201">
        <v>46164</v>
      </c>
      <c r="P20" s="202">
        <v>46164</v>
      </c>
      <c r="Q20" s="101">
        <v>46169</v>
      </c>
      <c r="R20" s="101">
        <v>46169</v>
      </c>
      <c r="S20" s="100">
        <v>46172</v>
      </c>
      <c r="T20" s="109">
        <v>46174</v>
      </c>
    </row>
    <row r="21" spans="1:20" ht="18" customHeight="1" x14ac:dyDescent="0.2">
      <c r="A21" s="49" t="s">
        <v>21</v>
      </c>
      <c r="B21" s="203" t="s">
        <v>64</v>
      </c>
      <c r="C21" s="194"/>
      <c r="D21" s="204">
        <f>D19+14</f>
        <v>46152</v>
      </c>
      <c r="E21" s="205"/>
      <c r="F21" s="9">
        <f>F19+14</f>
        <v>46165</v>
      </c>
      <c r="G21" s="87" t="s">
        <v>98</v>
      </c>
      <c r="H21" s="46">
        <f t="shared" si="1"/>
        <v>46165</v>
      </c>
      <c r="I21" s="22">
        <f>F21+2</f>
        <v>46167</v>
      </c>
      <c r="J21" s="46">
        <v>46168</v>
      </c>
      <c r="K21" s="28">
        <f>D21-2</f>
        <v>46150</v>
      </c>
      <c r="L21" s="199">
        <f t="shared" si="0"/>
        <v>46168</v>
      </c>
      <c r="M21" s="200"/>
      <c r="N21" s="97">
        <f>L21+3</f>
        <v>46171</v>
      </c>
      <c r="O21" s="193">
        <f>N21-1</f>
        <v>46170</v>
      </c>
      <c r="P21" s="194" t="s">
        <v>24</v>
      </c>
      <c r="Q21" s="99">
        <v>46174</v>
      </c>
      <c r="R21" s="99">
        <v>46174</v>
      </c>
      <c r="S21" s="99">
        <v>46174</v>
      </c>
      <c r="T21" s="97">
        <v>46174</v>
      </c>
    </row>
    <row r="22" spans="1:20" ht="18" customHeight="1" x14ac:dyDescent="0.2">
      <c r="A22" s="49" t="s">
        <v>22</v>
      </c>
      <c r="B22" s="203" t="s">
        <v>65</v>
      </c>
      <c r="C22" s="194"/>
      <c r="D22" s="204">
        <f>D21+14</f>
        <v>46166</v>
      </c>
      <c r="E22" s="205"/>
      <c r="F22" s="9">
        <f>F21+14</f>
        <v>46179</v>
      </c>
      <c r="G22" s="88" t="s">
        <v>99</v>
      </c>
      <c r="H22" s="46">
        <f t="shared" si="1"/>
        <v>46179</v>
      </c>
      <c r="I22" s="22">
        <f>F22+2</f>
        <v>46181</v>
      </c>
      <c r="J22" s="46">
        <v>46182</v>
      </c>
      <c r="K22" s="28">
        <f>D22-2</f>
        <v>46164</v>
      </c>
      <c r="L22" s="199">
        <f t="shared" si="0"/>
        <v>46182</v>
      </c>
      <c r="M22" s="200"/>
      <c r="N22" s="97">
        <f>L22+3</f>
        <v>46185</v>
      </c>
      <c r="O22" s="193">
        <f>N22-1</f>
        <v>46184</v>
      </c>
      <c r="P22" s="194" t="s">
        <v>24</v>
      </c>
      <c r="Q22" s="99">
        <v>46188</v>
      </c>
      <c r="R22" s="99">
        <v>46188</v>
      </c>
      <c r="S22" s="99">
        <v>46188</v>
      </c>
      <c r="T22" s="108"/>
    </row>
    <row r="23" spans="1:20" ht="18" customHeight="1" x14ac:dyDescent="0.2">
      <c r="A23" s="51" t="s">
        <v>20</v>
      </c>
      <c r="B23" s="214" t="s">
        <v>44</v>
      </c>
      <c r="C23" s="215"/>
      <c r="D23" s="216">
        <v>46174</v>
      </c>
      <c r="E23" s="217"/>
      <c r="F23" s="11">
        <v>46203</v>
      </c>
      <c r="G23" s="89" t="s">
        <v>100</v>
      </c>
      <c r="H23" s="62">
        <v>46208</v>
      </c>
      <c r="I23" s="48">
        <f>H23+5</f>
        <v>46213</v>
      </c>
      <c r="J23" s="63">
        <v>46195</v>
      </c>
      <c r="K23" s="121">
        <v>46178</v>
      </c>
      <c r="L23" s="208">
        <f t="shared" si="0"/>
        <v>46195</v>
      </c>
      <c r="M23" s="209"/>
      <c r="N23" s="103">
        <v>46202</v>
      </c>
      <c r="O23" s="218">
        <v>46199</v>
      </c>
      <c r="P23" s="219">
        <v>46199</v>
      </c>
      <c r="Q23" s="103">
        <v>46203</v>
      </c>
      <c r="R23" s="103">
        <v>46203</v>
      </c>
      <c r="S23" s="103">
        <v>46202</v>
      </c>
      <c r="T23" s="111">
        <v>46204</v>
      </c>
    </row>
    <row r="24" spans="1:20" s="13" customFormat="1" ht="18" customHeight="1" x14ac:dyDescent="0.2">
      <c r="A24" s="52" t="s">
        <v>21</v>
      </c>
      <c r="B24" s="220" t="s">
        <v>44</v>
      </c>
      <c r="C24" s="221"/>
      <c r="D24" s="222">
        <f>D22+14</f>
        <v>46180</v>
      </c>
      <c r="E24" s="223"/>
      <c r="F24" s="12">
        <f>F22+14</f>
        <v>46193</v>
      </c>
      <c r="G24" s="91" t="s">
        <v>101</v>
      </c>
      <c r="H24" s="46">
        <f>F24</f>
        <v>46193</v>
      </c>
      <c r="I24" s="22">
        <f>F24+2</f>
        <v>46195</v>
      </c>
      <c r="J24" s="46">
        <f>I24+1</f>
        <v>46196</v>
      </c>
      <c r="K24" s="28">
        <f>D24-2</f>
        <v>46178</v>
      </c>
      <c r="L24" s="199">
        <f t="shared" si="0"/>
        <v>46196</v>
      </c>
      <c r="M24" s="200"/>
      <c r="N24" s="97">
        <f>L24+3</f>
        <v>46199</v>
      </c>
      <c r="O24" s="193">
        <f>N24-1</f>
        <v>46198</v>
      </c>
      <c r="P24" s="194" t="s">
        <v>24</v>
      </c>
      <c r="Q24" s="102">
        <v>46202</v>
      </c>
      <c r="R24" s="102">
        <v>46202</v>
      </c>
      <c r="S24" s="102">
        <v>46202</v>
      </c>
      <c r="T24" s="110">
        <v>46202</v>
      </c>
    </row>
    <row r="25" spans="1:20" s="13" customFormat="1" ht="18" customHeight="1" x14ac:dyDescent="0.2">
      <c r="A25" s="49" t="s">
        <v>22</v>
      </c>
      <c r="B25" s="203" t="s">
        <v>66</v>
      </c>
      <c r="C25" s="194"/>
      <c r="D25" s="204">
        <f>D24+14</f>
        <v>46194</v>
      </c>
      <c r="E25" s="205"/>
      <c r="F25" s="9">
        <f>F24+14</f>
        <v>46207</v>
      </c>
      <c r="G25" s="92" t="s">
        <v>102</v>
      </c>
      <c r="H25" s="46">
        <f t="shared" si="1"/>
        <v>46207</v>
      </c>
      <c r="I25" s="22">
        <f>F25+2</f>
        <v>46209</v>
      </c>
      <c r="J25" s="46">
        <f>I25+1</f>
        <v>46210</v>
      </c>
      <c r="K25" s="28">
        <f>D25-2</f>
        <v>46192</v>
      </c>
      <c r="L25" s="199">
        <f t="shared" si="0"/>
        <v>46210</v>
      </c>
      <c r="M25" s="200"/>
      <c r="N25" s="97">
        <f>L25+3</f>
        <v>46213</v>
      </c>
      <c r="O25" s="193">
        <f>N25-1</f>
        <v>46212</v>
      </c>
      <c r="P25" s="194" t="s">
        <v>24</v>
      </c>
      <c r="Q25" s="99">
        <v>46216</v>
      </c>
      <c r="R25" s="99">
        <v>46216</v>
      </c>
      <c r="S25" s="99">
        <v>46216</v>
      </c>
      <c r="T25" s="108"/>
    </row>
    <row r="26" spans="1:20" s="13" customFormat="1" ht="18" customHeight="1" x14ac:dyDescent="0.2">
      <c r="A26" s="49" t="s">
        <v>23</v>
      </c>
      <c r="B26" s="203" t="s">
        <v>67</v>
      </c>
      <c r="C26" s="194"/>
      <c r="D26" s="204">
        <f>D25+14</f>
        <v>46208</v>
      </c>
      <c r="E26" s="205"/>
      <c r="F26" s="9">
        <f>F25+14</f>
        <v>46221</v>
      </c>
      <c r="G26" s="92" t="s">
        <v>103</v>
      </c>
      <c r="H26" s="46">
        <f t="shared" si="1"/>
        <v>46221</v>
      </c>
      <c r="I26" s="22">
        <f>F26+2</f>
        <v>46223</v>
      </c>
      <c r="J26" s="46">
        <f>I26+1</f>
        <v>46224</v>
      </c>
      <c r="K26" s="28">
        <f>D26-2</f>
        <v>46206</v>
      </c>
      <c r="L26" s="199">
        <f t="shared" si="0"/>
        <v>46224</v>
      </c>
      <c r="M26" s="200"/>
      <c r="N26" s="97">
        <f>L26+3</f>
        <v>46227</v>
      </c>
      <c r="O26" s="193">
        <f>N26-1</f>
        <v>46226</v>
      </c>
      <c r="P26" s="194" t="s">
        <v>24</v>
      </c>
      <c r="Q26" s="99">
        <v>46230</v>
      </c>
      <c r="R26" s="99">
        <v>46230</v>
      </c>
      <c r="S26" s="99">
        <v>46230</v>
      </c>
      <c r="T26" s="110">
        <v>46230</v>
      </c>
    </row>
    <row r="27" spans="1:20" s="13" customFormat="1" ht="18" customHeight="1" x14ac:dyDescent="0.2">
      <c r="A27" s="50" t="s">
        <v>20</v>
      </c>
      <c r="B27" s="224" t="s">
        <v>45</v>
      </c>
      <c r="C27" s="211"/>
      <c r="D27" s="212">
        <v>46204</v>
      </c>
      <c r="E27" s="213"/>
      <c r="F27" s="10">
        <v>46234</v>
      </c>
      <c r="G27" s="93" t="s">
        <v>104</v>
      </c>
      <c r="H27" s="23">
        <v>46239</v>
      </c>
      <c r="I27" s="48">
        <f>H27+5</f>
        <v>46244</v>
      </c>
      <c r="J27" s="23">
        <v>46226</v>
      </c>
      <c r="K27" s="29">
        <v>46206</v>
      </c>
      <c r="L27" s="208">
        <f t="shared" si="0"/>
        <v>46226</v>
      </c>
      <c r="M27" s="209"/>
      <c r="N27" s="100">
        <v>46231</v>
      </c>
      <c r="O27" s="201">
        <v>46230</v>
      </c>
      <c r="P27" s="202">
        <v>46230</v>
      </c>
      <c r="Q27" s="100">
        <v>46232</v>
      </c>
      <c r="R27" s="100">
        <v>46232</v>
      </c>
      <c r="S27" s="100">
        <v>46232</v>
      </c>
      <c r="T27" s="109">
        <v>46234</v>
      </c>
    </row>
    <row r="28" spans="1:20" s="13" customFormat="1" ht="18" customHeight="1" x14ac:dyDescent="0.2">
      <c r="A28" s="49" t="s">
        <v>21</v>
      </c>
      <c r="B28" s="203" t="s">
        <v>68</v>
      </c>
      <c r="C28" s="194"/>
      <c r="D28" s="204">
        <f>D26+14</f>
        <v>46222</v>
      </c>
      <c r="E28" s="205"/>
      <c r="F28" s="9">
        <f>F26+14</f>
        <v>46235</v>
      </c>
      <c r="G28" s="92" t="s">
        <v>105</v>
      </c>
      <c r="H28" s="46">
        <f t="shared" si="1"/>
        <v>46235</v>
      </c>
      <c r="I28" s="22">
        <f>F28+2</f>
        <v>46237</v>
      </c>
      <c r="J28" s="46">
        <f>I28+1</f>
        <v>46238</v>
      </c>
      <c r="K28" s="28">
        <f>D28-2</f>
        <v>46220</v>
      </c>
      <c r="L28" s="199">
        <f t="shared" si="0"/>
        <v>46238</v>
      </c>
      <c r="M28" s="200"/>
      <c r="N28" s="97">
        <f>L28+3</f>
        <v>46241</v>
      </c>
      <c r="O28" s="193">
        <f>N28-1</f>
        <v>46240</v>
      </c>
      <c r="P28" s="194" t="s">
        <v>24</v>
      </c>
      <c r="Q28" s="99">
        <v>46244</v>
      </c>
      <c r="R28" s="99">
        <v>46244</v>
      </c>
      <c r="S28" s="99">
        <v>46244</v>
      </c>
      <c r="T28" s="97"/>
    </row>
    <row r="29" spans="1:20" s="13" customFormat="1" ht="18" customHeight="1" x14ac:dyDescent="0.2">
      <c r="A29" s="49" t="s">
        <v>22</v>
      </c>
      <c r="B29" s="203" t="s">
        <v>69</v>
      </c>
      <c r="C29" s="194"/>
      <c r="D29" s="204">
        <f>D28+14</f>
        <v>46236</v>
      </c>
      <c r="E29" s="205"/>
      <c r="F29" s="9">
        <f>F28+14</f>
        <v>46249</v>
      </c>
      <c r="G29" s="92" t="s">
        <v>106</v>
      </c>
      <c r="H29" s="46">
        <f t="shared" si="1"/>
        <v>46249</v>
      </c>
      <c r="I29" s="22">
        <f>F29+2</f>
        <v>46251</v>
      </c>
      <c r="J29" s="46">
        <f>I29+1</f>
        <v>46252</v>
      </c>
      <c r="K29" s="28">
        <f>D29-2</f>
        <v>46234</v>
      </c>
      <c r="L29" s="199">
        <f t="shared" si="0"/>
        <v>46252</v>
      </c>
      <c r="M29" s="200"/>
      <c r="N29" s="97">
        <f>L29+3</f>
        <v>46255</v>
      </c>
      <c r="O29" s="193">
        <f>N29-1</f>
        <v>46254</v>
      </c>
      <c r="P29" s="194" t="s">
        <v>24</v>
      </c>
      <c r="Q29" s="99">
        <v>46258</v>
      </c>
      <c r="R29" s="99">
        <v>46258</v>
      </c>
      <c r="S29" s="99">
        <v>46258</v>
      </c>
      <c r="T29" s="99">
        <v>46258</v>
      </c>
    </row>
    <row r="30" spans="1:20" s="13" customFormat="1" ht="18" customHeight="1" x14ac:dyDescent="0.2">
      <c r="A30" s="50" t="s">
        <v>20</v>
      </c>
      <c r="B30" s="210" t="s">
        <v>51</v>
      </c>
      <c r="C30" s="211"/>
      <c r="D30" s="212">
        <v>46235</v>
      </c>
      <c r="E30" s="213"/>
      <c r="F30" s="10">
        <v>46265</v>
      </c>
      <c r="G30" s="93" t="s">
        <v>107</v>
      </c>
      <c r="H30" s="23">
        <v>46270</v>
      </c>
      <c r="I30" s="48">
        <f>H30+5</f>
        <v>46275</v>
      </c>
      <c r="J30" s="23">
        <v>46258</v>
      </c>
      <c r="K30" s="29">
        <v>46239</v>
      </c>
      <c r="L30" s="208">
        <f t="shared" si="0"/>
        <v>46258</v>
      </c>
      <c r="M30" s="209"/>
      <c r="N30" s="100">
        <v>46261</v>
      </c>
      <c r="O30" s="201">
        <v>46260</v>
      </c>
      <c r="P30" s="202">
        <v>46260</v>
      </c>
      <c r="Q30" s="100">
        <v>46262</v>
      </c>
      <c r="R30" s="100">
        <v>46262</v>
      </c>
      <c r="S30" s="100">
        <v>46264</v>
      </c>
      <c r="T30" s="109">
        <v>46266</v>
      </c>
    </row>
    <row r="31" spans="1:20" s="13" customFormat="1" ht="18" customHeight="1" x14ac:dyDescent="0.2">
      <c r="A31" s="49" t="s">
        <v>21</v>
      </c>
      <c r="B31" s="203" t="s">
        <v>70</v>
      </c>
      <c r="C31" s="194"/>
      <c r="D31" s="204">
        <f>D29+14</f>
        <v>46250</v>
      </c>
      <c r="E31" s="205"/>
      <c r="F31" s="9">
        <f>F29+14</f>
        <v>46263</v>
      </c>
      <c r="G31" s="92" t="s">
        <v>108</v>
      </c>
      <c r="H31" s="46">
        <f t="shared" si="1"/>
        <v>46263</v>
      </c>
      <c r="I31" s="22">
        <f>F31+2</f>
        <v>46265</v>
      </c>
      <c r="J31" s="46">
        <f>I31+1</f>
        <v>46266</v>
      </c>
      <c r="K31" s="28">
        <f>D31-2</f>
        <v>46248</v>
      </c>
      <c r="L31" s="199">
        <f t="shared" si="0"/>
        <v>46266</v>
      </c>
      <c r="M31" s="200"/>
      <c r="N31" s="97">
        <f>L31+3</f>
        <v>46269</v>
      </c>
      <c r="O31" s="193">
        <f>N31-1</f>
        <v>46268</v>
      </c>
      <c r="P31" s="194" t="s">
        <v>24</v>
      </c>
      <c r="Q31" s="104">
        <v>46273</v>
      </c>
      <c r="R31" s="104">
        <v>46273</v>
      </c>
      <c r="S31" s="99">
        <v>46272</v>
      </c>
      <c r="T31" s="108"/>
    </row>
    <row r="32" spans="1:20" s="13" customFormat="1" ht="18" customHeight="1" x14ac:dyDescent="0.2">
      <c r="A32" s="49" t="s">
        <v>22</v>
      </c>
      <c r="B32" s="203" t="s">
        <v>71</v>
      </c>
      <c r="C32" s="194"/>
      <c r="D32" s="204">
        <f>D31+14</f>
        <v>46264</v>
      </c>
      <c r="E32" s="205"/>
      <c r="F32" s="9">
        <f>F31+14</f>
        <v>46277</v>
      </c>
      <c r="G32" s="92" t="s">
        <v>109</v>
      </c>
      <c r="H32" s="46">
        <f t="shared" si="1"/>
        <v>46277</v>
      </c>
      <c r="I32" s="22">
        <f>F32+2</f>
        <v>46279</v>
      </c>
      <c r="J32" s="46">
        <f>I32+1</f>
        <v>46280</v>
      </c>
      <c r="K32" s="28">
        <f>D32-2</f>
        <v>46262</v>
      </c>
      <c r="L32" s="199">
        <f t="shared" si="0"/>
        <v>46280</v>
      </c>
      <c r="M32" s="200"/>
      <c r="N32" s="97">
        <f>L32+3</f>
        <v>46283</v>
      </c>
      <c r="O32" s="193">
        <f>N32-1</f>
        <v>46282</v>
      </c>
      <c r="P32" s="194" t="s">
        <v>24</v>
      </c>
      <c r="Q32" s="99">
        <v>46286</v>
      </c>
      <c r="R32" s="99">
        <v>46286</v>
      </c>
      <c r="S32" s="99">
        <v>46286</v>
      </c>
      <c r="T32" s="97">
        <v>46286</v>
      </c>
    </row>
    <row r="33" spans="1:20" s="13" customFormat="1" ht="18" customHeight="1" x14ac:dyDescent="0.2">
      <c r="A33" s="50" t="s">
        <v>20</v>
      </c>
      <c r="B33" s="210" t="s">
        <v>46</v>
      </c>
      <c r="C33" s="211"/>
      <c r="D33" s="212">
        <v>46266</v>
      </c>
      <c r="E33" s="213"/>
      <c r="F33" s="10">
        <v>46295</v>
      </c>
      <c r="G33" s="93" t="s">
        <v>110</v>
      </c>
      <c r="H33" s="23">
        <v>46300</v>
      </c>
      <c r="I33" s="48">
        <f>H33+5</f>
        <v>46305</v>
      </c>
      <c r="J33" s="23">
        <v>46288</v>
      </c>
      <c r="K33" s="29">
        <v>46269</v>
      </c>
      <c r="L33" s="208">
        <f t="shared" si="0"/>
        <v>46288</v>
      </c>
      <c r="M33" s="209"/>
      <c r="N33" s="100">
        <v>46293</v>
      </c>
      <c r="O33" s="201">
        <v>46290</v>
      </c>
      <c r="P33" s="202">
        <v>46290</v>
      </c>
      <c r="Q33" s="100">
        <v>46294</v>
      </c>
      <c r="R33" s="100">
        <v>46294</v>
      </c>
      <c r="S33" s="100">
        <v>46294</v>
      </c>
      <c r="T33" s="109">
        <v>46296</v>
      </c>
    </row>
    <row r="34" spans="1:20" s="13" customFormat="1" ht="18" customHeight="1" x14ac:dyDescent="0.2">
      <c r="A34" s="49" t="s">
        <v>21</v>
      </c>
      <c r="B34" s="203" t="s">
        <v>72</v>
      </c>
      <c r="C34" s="194"/>
      <c r="D34" s="204">
        <f>D32+14</f>
        <v>46278</v>
      </c>
      <c r="E34" s="205"/>
      <c r="F34" s="9">
        <f>F32+14</f>
        <v>46291</v>
      </c>
      <c r="G34" s="92" t="s">
        <v>111</v>
      </c>
      <c r="H34" s="46">
        <f t="shared" si="1"/>
        <v>46291</v>
      </c>
      <c r="I34" s="22">
        <f>F34+2</f>
        <v>46293</v>
      </c>
      <c r="J34" s="46">
        <f>I34+1</f>
        <v>46294</v>
      </c>
      <c r="K34" s="28">
        <f>D34-2</f>
        <v>46276</v>
      </c>
      <c r="L34" s="199">
        <f t="shared" si="0"/>
        <v>46294</v>
      </c>
      <c r="M34" s="200"/>
      <c r="N34" s="97">
        <f>L34+3</f>
        <v>46297</v>
      </c>
      <c r="O34" s="193">
        <f>N34-1</f>
        <v>46296</v>
      </c>
      <c r="P34" s="194" t="s">
        <v>24</v>
      </c>
      <c r="Q34" s="99">
        <v>46300</v>
      </c>
      <c r="R34" s="99">
        <v>46300</v>
      </c>
      <c r="S34" s="99">
        <v>46300</v>
      </c>
      <c r="T34" s="108"/>
    </row>
    <row r="35" spans="1:20" s="13" customFormat="1" ht="18" customHeight="1" x14ac:dyDescent="0.2">
      <c r="A35" s="49" t="s">
        <v>22</v>
      </c>
      <c r="B35" s="203" t="s">
        <v>73</v>
      </c>
      <c r="C35" s="194"/>
      <c r="D35" s="204">
        <f>D34+14</f>
        <v>46292</v>
      </c>
      <c r="E35" s="205"/>
      <c r="F35" s="9">
        <f>F34+14</f>
        <v>46305</v>
      </c>
      <c r="G35" s="92" t="s">
        <v>112</v>
      </c>
      <c r="H35" s="46">
        <f t="shared" si="1"/>
        <v>46305</v>
      </c>
      <c r="I35" s="24">
        <f>H35+2</f>
        <v>46307</v>
      </c>
      <c r="J35" s="46">
        <f>I35+1</f>
        <v>46308</v>
      </c>
      <c r="K35" s="28">
        <f>D35-2</f>
        <v>46290</v>
      </c>
      <c r="L35" s="199">
        <f t="shared" si="0"/>
        <v>46308</v>
      </c>
      <c r="M35" s="200"/>
      <c r="N35" s="97">
        <f>L35+3</f>
        <v>46311</v>
      </c>
      <c r="O35" s="193">
        <f>N35-1</f>
        <v>46310</v>
      </c>
      <c r="P35" s="194" t="s">
        <v>24</v>
      </c>
      <c r="Q35" s="99">
        <v>46314</v>
      </c>
      <c r="R35" s="99">
        <v>46314</v>
      </c>
      <c r="S35" s="99">
        <v>46314</v>
      </c>
      <c r="T35" s="97">
        <v>46314</v>
      </c>
    </row>
    <row r="36" spans="1:20" s="13" customFormat="1" ht="18" customHeight="1" x14ac:dyDescent="0.2">
      <c r="A36" s="50" t="s">
        <v>20</v>
      </c>
      <c r="B36" s="210" t="s">
        <v>47</v>
      </c>
      <c r="C36" s="211"/>
      <c r="D36" s="212">
        <v>46296</v>
      </c>
      <c r="E36" s="213"/>
      <c r="F36" s="10">
        <v>46326</v>
      </c>
      <c r="G36" s="93" t="s">
        <v>113</v>
      </c>
      <c r="H36" s="23">
        <v>46331</v>
      </c>
      <c r="I36" s="48">
        <f>H36+5</f>
        <v>46336</v>
      </c>
      <c r="J36" s="23">
        <v>46317</v>
      </c>
      <c r="K36" s="29">
        <v>46300</v>
      </c>
      <c r="L36" s="208">
        <f t="shared" si="0"/>
        <v>46317</v>
      </c>
      <c r="M36" s="209"/>
      <c r="N36" s="100">
        <v>46322</v>
      </c>
      <c r="O36" s="201">
        <v>46321</v>
      </c>
      <c r="P36" s="202">
        <v>46321</v>
      </c>
      <c r="Q36" s="100">
        <v>46323</v>
      </c>
      <c r="R36" s="100">
        <v>46323</v>
      </c>
      <c r="S36" s="100">
        <v>46323</v>
      </c>
      <c r="T36" s="109">
        <v>46325</v>
      </c>
    </row>
    <row r="37" spans="1:20" s="13" customFormat="1" ht="18" customHeight="1" x14ac:dyDescent="0.2">
      <c r="A37" s="49" t="s">
        <v>21</v>
      </c>
      <c r="B37" s="203" t="s">
        <v>74</v>
      </c>
      <c r="C37" s="194"/>
      <c r="D37" s="204">
        <f>D35+14</f>
        <v>46306</v>
      </c>
      <c r="E37" s="205"/>
      <c r="F37" s="9">
        <f>F35+14</f>
        <v>46319</v>
      </c>
      <c r="G37" s="94" t="s">
        <v>114</v>
      </c>
      <c r="H37" s="46">
        <f t="shared" si="1"/>
        <v>46319</v>
      </c>
      <c r="I37" s="24">
        <f t="shared" ref="I37:I41" si="3">H37+2</f>
        <v>46321</v>
      </c>
      <c r="J37" s="46">
        <f>I37+1</f>
        <v>46322</v>
      </c>
      <c r="K37" s="28">
        <f>D37-2</f>
        <v>46304</v>
      </c>
      <c r="L37" s="199">
        <f t="shared" si="0"/>
        <v>46322</v>
      </c>
      <c r="M37" s="200"/>
      <c r="N37" s="97">
        <f>L37+3</f>
        <v>46325</v>
      </c>
      <c r="O37" s="193">
        <f>N37-1</f>
        <v>46324</v>
      </c>
      <c r="P37" s="194" t="s">
        <v>24</v>
      </c>
      <c r="Q37" s="99">
        <v>46328</v>
      </c>
      <c r="R37" s="99">
        <v>46328</v>
      </c>
      <c r="S37" s="99">
        <v>46328</v>
      </c>
      <c r="T37" s="108"/>
    </row>
    <row r="38" spans="1:20" s="13" customFormat="1" ht="18" customHeight="1" x14ac:dyDescent="0.2">
      <c r="A38" s="49" t="s">
        <v>22</v>
      </c>
      <c r="B38" s="203" t="s">
        <v>75</v>
      </c>
      <c r="C38" s="194"/>
      <c r="D38" s="204">
        <f>D37+14</f>
        <v>46320</v>
      </c>
      <c r="E38" s="205"/>
      <c r="F38" s="9">
        <f>F37+14</f>
        <v>46333</v>
      </c>
      <c r="G38" s="94" t="s">
        <v>115</v>
      </c>
      <c r="H38" s="46">
        <f t="shared" si="1"/>
        <v>46333</v>
      </c>
      <c r="I38" s="24">
        <f t="shared" si="3"/>
        <v>46335</v>
      </c>
      <c r="J38" s="46">
        <f>I38+1</f>
        <v>46336</v>
      </c>
      <c r="K38" s="28">
        <f>D38-2</f>
        <v>46318</v>
      </c>
      <c r="L38" s="199">
        <f t="shared" si="0"/>
        <v>46336</v>
      </c>
      <c r="M38" s="200"/>
      <c r="N38" s="97">
        <f>L38+3</f>
        <v>46339</v>
      </c>
      <c r="O38" s="193">
        <f>N38-1</f>
        <v>46338</v>
      </c>
      <c r="P38" s="194" t="s">
        <v>24</v>
      </c>
      <c r="Q38" s="99">
        <v>46342</v>
      </c>
      <c r="R38" s="99">
        <v>46342</v>
      </c>
      <c r="S38" s="99">
        <v>46342</v>
      </c>
      <c r="T38" s="97">
        <v>46342</v>
      </c>
    </row>
    <row r="39" spans="1:20" s="13" customFormat="1" ht="18" customHeight="1" x14ac:dyDescent="0.2">
      <c r="A39" s="50" t="s">
        <v>20</v>
      </c>
      <c r="B39" s="210" t="s">
        <v>48</v>
      </c>
      <c r="C39" s="211"/>
      <c r="D39" s="212">
        <v>46327</v>
      </c>
      <c r="E39" s="213"/>
      <c r="F39" s="10">
        <v>46356</v>
      </c>
      <c r="G39" s="82" t="s">
        <v>116</v>
      </c>
      <c r="H39" s="64" t="s">
        <v>81</v>
      </c>
      <c r="I39" s="48">
        <f>H39+5</f>
        <v>46366</v>
      </c>
      <c r="J39" s="118">
        <v>46346</v>
      </c>
      <c r="K39" s="29">
        <v>46331</v>
      </c>
      <c r="L39" s="225" t="s">
        <v>141</v>
      </c>
      <c r="M39" s="226"/>
      <c r="N39" s="100">
        <v>46351</v>
      </c>
      <c r="O39" s="227">
        <v>46350</v>
      </c>
      <c r="P39" s="228">
        <v>46350</v>
      </c>
      <c r="Q39" s="101">
        <v>46356</v>
      </c>
      <c r="R39" s="101">
        <v>46356</v>
      </c>
      <c r="S39" s="100">
        <v>46355</v>
      </c>
      <c r="T39" s="109">
        <v>46357</v>
      </c>
    </row>
    <row r="40" spans="1:20" s="13" customFormat="1" ht="18" customHeight="1" x14ac:dyDescent="0.2">
      <c r="A40" s="49" t="s">
        <v>21</v>
      </c>
      <c r="B40" s="203" t="s">
        <v>76</v>
      </c>
      <c r="C40" s="194"/>
      <c r="D40" s="204">
        <f>D38+14</f>
        <v>46334</v>
      </c>
      <c r="E40" s="205"/>
      <c r="F40" s="9">
        <f>F38+14</f>
        <v>46347</v>
      </c>
      <c r="G40" s="92" t="s">
        <v>117</v>
      </c>
      <c r="H40" s="46">
        <f t="shared" si="1"/>
        <v>46347</v>
      </c>
      <c r="I40" s="24">
        <f t="shared" si="3"/>
        <v>46349</v>
      </c>
      <c r="J40" s="46">
        <f>I40+1</f>
        <v>46350</v>
      </c>
      <c r="K40" s="28">
        <f>D40-2</f>
        <v>46332</v>
      </c>
      <c r="L40" s="199">
        <f t="shared" si="0"/>
        <v>46350</v>
      </c>
      <c r="M40" s="200"/>
      <c r="N40" s="97">
        <f>L40+3</f>
        <v>46353</v>
      </c>
      <c r="O40" s="193">
        <v>46351</v>
      </c>
      <c r="P40" s="200" t="s">
        <v>24</v>
      </c>
      <c r="Q40" s="99">
        <v>46357</v>
      </c>
      <c r="R40" s="99">
        <v>46357</v>
      </c>
      <c r="S40" s="99">
        <v>46356</v>
      </c>
      <c r="T40" s="108"/>
    </row>
    <row r="41" spans="1:20" s="13" customFormat="1" ht="18" customHeight="1" x14ac:dyDescent="0.2">
      <c r="A41" s="49" t="s">
        <v>22</v>
      </c>
      <c r="B41" s="203" t="s">
        <v>77</v>
      </c>
      <c r="C41" s="194"/>
      <c r="D41" s="204">
        <f>D40+14</f>
        <v>46348</v>
      </c>
      <c r="E41" s="205"/>
      <c r="F41" s="9">
        <f>F40+14</f>
        <v>46361</v>
      </c>
      <c r="G41" s="95" t="s">
        <v>118</v>
      </c>
      <c r="H41" s="46">
        <f t="shared" si="1"/>
        <v>46361</v>
      </c>
      <c r="I41" s="24">
        <f t="shared" si="3"/>
        <v>46363</v>
      </c>
      <c r="J41" s="46">
        <f>I41+1</f>
        <v>46364</v>
      </c>
      <c r="K41" s="28">
        <f>D41-2</f>
        <v>46346</v>
      </c>
      <c r="L41" s="199">
        <f t="shared" si="0"/>
        <v>46364</v>
      </c>
      <c r="M41" s="200"/>
      <c r="N41" s="97">
        <f>L41+3</f>
        <v>46367</v>
      </c>
      <c r="O41" s="193">
        <f>N41-1</f>
        <v>46366</v>
      </c>
      <c r="P41" s="194" t="s">
        <v>24</v>
      </c>
      <c r="Q41" s="99">
        <v>46370</v>
      </c>
      <c r="R41" s="99">
        <v>46370</v>
      </c>
      <c r="S41" s="99">
        <v>46370</v>
      </c>
      <c r="T41" s="97">
        <v>46370</v>
      </c>
    </row>
    <row r="42" spans="1:20" s="13" customFormat="1" ht="18" customHeight="1" x14ac:dyDescent="0.2">
      <c r="A42" s="75" t="s">
        <v>23</v>
      </c>
      <c r="B42" s="231" t="s">
        <v>78</v>
      </c>
      <c r="C42" s="232"/>
      <c r="D42" s="233">
        <f>D41+14</f>
        <v>46362</v>
      </c>
      <c r="E42" s="234"/>
      <c r="F42" s="74">
        <f>F41+14</f>
        <v>46375</v>
      </c>
      <c r="G42" s="96" t="s">
        <v>119</v>
      </c>
      <c r="H42" s="46">
        <f t="shared" si="1"/>
        <v>46375</v>
      </c>
      <c r="I42" s="24">
        <f t="shared" ref="I42" si="4">H42+2</f>
        <v>46377</v>
      </c>
      <c r="J42" s="46">
        <v>46377</v>
      </c>
      <c r="K42" s="28">
        <f>D42-2</f>
        <v>46360</v>
      </c>
      <c r="L42" s="199">
        <f t="shared" si="0"/>
        <v>46377</v>
      </c>
      <c r="M42" s="200"/>
      <c r="N42" s="97">
        <v>46384</v>
      </c>
      <c r="O42" s="193">
        <v>46379</v>
      </c>
      <c r="P42" s="194" t="s">
        <v>24</v>
      </c>
      <c r="Q42" s="105">
        <v>46385</v>
      </c>
      <c r="R42" s="105">
        <v>46385</v>
      </c>
      <c r="S42" s="105">
        <v>46384</v>
      </c>
      <c r="T42" s="112"/>
    </row>
    <row r="43" spans="1:20" s="13" customFormat="1" ht="18" customHeight="1" x14ac:dyDescent="0.2">
      <c r="A43" s="65" t="s">
        <v>20</v>
      </c>
      <c r="B43" s="146" t="s">
        <v>49</v>
      </c>
      <c r="C43" s="147"/>
      <c r="D43" s="148">
        <v>46357</v>
      </c>
      <c r="E43" s="149"/>
      <c r="F43" s="66">
        <v>46387</v>
      </c>
      <c r="G43" s="90" t="s">
        <v>120</v>
      </c>
      <c r="H43" s="67">
        <v>46027</v>
      </c>
      <c r="I43" s="48">
        <f>H43+5</f>
        <v>46032</v>
      </c>
      <c r="J43" s="67">
        <v>46374</v>
      </c>
      <c r="K43" s="29">
        <v>46360</v>
      </c>
      <c r="L43" s="208">
        <f t="shared" si="0"/>
        <v>46374</v>
      </c>
      <c r="M43" s="209"/>
      <c r="N43" s="106">
        <v>46386</v>
      </c>
      <c r="O43" s="208">
        <v>46385</v>
      </c>
      <c r="P43" s="209">
        <v>46385</v>
      </c>
      <c r="Q43" s="98">
        <v>46391</v>
      </c>
      <c r="R43" s="98">
        <v>46391</v>
      </c>
      <c r="S43" s="106">
        <v>46389</v>
      </c>
      <c r="T43" s="107">
        <v>46391</v>
      </c>
    </row>
    <row r="44" spans="1:20" s="13" customFormat="1" ht="18" customHeight="1" x14ac:dyDescent="0.2">
      <c r="A44" s="75" t="s">
        <v>23</v>
      </c>
      <c r="B44" s="231" t="s">
        <v>121</v>
      </c>
      <c r="C44" s="232"/>
      <c r="D44" s="233">
        <v>46376</v>
      </c>
      <c r="E44" s="234"/>
      <c r="F44" s="74">
        <v>46389</v>
      </c>
      <c r="G44" s="96" t="s">
        <v>122</v>
      </c>
      <c r="H44" s="46">
        <f t="shared" ref="H44" si="5">F44</f>
        <v>46389</v>
      </c>
      <c r="I44" s="24">
        <f t="shared" ref="I44" si="6">H44+2</f>
        <v>46391</v>
      </c>
      <c r="J44" s="46">
        <v>46392</v>
      </c>
      <c r="K44" s="28">
        <f>D44-2</f>
        <v>46374</v>
      </c>
      <c r="L44" s="199">
        <f t="shared" si="0"/>
        <v>46392</v>
      </c>
      <c r="M44" s="200"/>
      <c r="N44" s="97">
        <f>L44+3</f>
        <v>46395</v>
      </c>
      <c r="O44" s="193">
        <f>N44-1</f>
        <v>46394</v>
      </c>
      <c r="P44" s="194" t="s">
        <v>24</v>
      </c>
      <c r="Q44" s="105">
        <v>46398</v>
      </c>
      <c r="R44" s="105">
        <v>46398</v>
      </c>
      <c r="S44" s="105">
        <v>46398</v>
      </c>
      <c r="T44" s="113">
        <v>46398</v>
      </c>
    </row>
    <row r="45" spans="1:20" ht="18" customHeight="1" x14ac:dyDescent="0.2">
      <c r="A45" s="229" t="s">
        <v>25</v>
      </c>
      <c r="B45" s="229"/>
      <c r="C45" s="229"/>
      <c r="D45" s="229"/>
      <c r="E45" s="229"/>
      <c r="F45" s="229"/>
      <c r="G45" s="229"/>
      <c r="H45" s="229"/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</row>
    <row r="46" spans="1:20" s="30" customFormat="1" ht="28.15" customHeight="1" x14ac:dyDescent="0.2">
      <c r="A46" s="235" t="s">
        <v>26</v>
      </c>
      <c r="B46" s="236"/>
      <c r="C46" s="236"/>
      <c r="D46" s="236"/>
      <c r="E46" s="236"/>
      <c r="F46" s="236"/>
      <c r="G46" s="236"/>
      <c r="H46" s="236"/>
      <c r="I46" s="236"/>
      <c r="J46" s="236"/>
      <c r="K46" s="236"/>
      <c r="L46" s="237"/>
      <c r="M46" s="230" t="s">
        <v>27</v>
      </c>
      <c r="N46" s="230"/>
    </row>
    <row r="47" spans="1:20" s="30" customFormat="1" ht="13.9" customHeight="1" x14ac:dyDescent="0.2">
      <c r="A47" s="238"/>
      <c r="B47" s="239"/>
      <c r="C47" s="239"/>
      <c r="D47" s="239"/>
      <c r="E47" s="239"/>
      <c r="F47" s="239"/>
      <c r="G47" s="239"/>
      <c r="H47" s="239"/>
      <c r="I47" s="239"/>
      <c r="J47" s="239"/>
      <c r="K47" s="239"/>
      <c r="L47" s="240"/>
      <c r="M47" s="124">
        <v>46232</v>
      </c>
      <c r="N47" s="125"/>
    </row>
    <row r="48" spans="1:20" s="30" customFormat="1" ht="12.75" customHeight="1" x14ac:dyDescent="0.2">
      <c r="A48" s="238"/>
      <c r="B48" s="239"/>
      <c r="C48" s="239"/>
      <c r="D48" s="239"/>
      <c r="E48" s="239"/>
      <c r="F48" s="239"/>
      <c r="G48" s="239"/>
      <c r="H48" s="239"/>
      <c r="I48" s="239"/>
      <c r="J48" s="239"/>
      <c r="K48" s="239"/>
      <c r="L48" s="240"/>
      <c r="M48" s="124">
        <v>46386</v>
      </c>
      <c r="N48" s="125"/>
    </row>
    <row r="49" spans="1:15" s="30" customFormat="1" ht="16.5" customHeight="1" x14ac:dyDescent="0.2">
      <c r="A49" s="238"/>
      <c r="B49" s="239"/>
      <c r="C49" s="239"/>
      <c r="D49" s="239"/>
      <c r="E49" s="239"/>
      <c r="F49" s="239"/>
      <c r="G49" s="239"/>
      <c r="H49" s="239"/>
      <c r="I49" s="239"/>
      <c r="J49" s="239"/>
      <c r="K49" s="239"/>
      <c r="L49" s="240"/>
      <c r="M49" s="125"/>
      <c r="N49" s="125"/>
      <c r="O49" s="31"/>
    </row>
    <row r="50" spans="1:15" s="30" customFormat="1" ht="8.25" customHeight="1" x14ac:dyDescent="0.2">
      <c r="A50" s="241"/>
      <c r="B50" s="242"/>
      <c r="C50" s="242"/>
      <c r="D50" s="242"/>
      <c r="E50" s="242"/>
      <c r="F50" s="242"/>
      <c r="G50" s="242"/>
      <c r="H50" s="242"/>
      <c r="I50" s="242"/>
      <c r="J50" s="242"/>
      <c r="K50" s="242"/>
      <c r="L50" s="243"/>
      <c r="M50" s="32"/>
      <c r="N50" s="32"/>
      <c r="O50" s="32"/>
    </row>
    <row r="51" spans="1:15" s="30" customFormat="1" ht="19.149999999999999" customHeight="1" x14ac:dyDescent="0.2">
      <c r="A51" s="126" t="s">
        <v>36</v>
      </c>
      <c r="B51" s="127"/>
      <c r="C51" s="127" t="s">
        <v>36</v>
      </c>
      <c r="D51" s="127"/>
      <c r="E51" s="244" t="s">
        <v>28</v>
      </c>
      <c r="F51" s="245"/>
      <c r="G51" s="53"/>
      <c r="H51" s="35"/>
      <c r="I51" s="114" t="s">
        <v>130</v>
      </c>
      <c r="J51" s="36" t="s">
        <v>29</v>
      </c>
      <c r="K51" s="53"/>
      <c r="L51" s="37"/>
      <c r="O51" s="33"/>
    </row>
    <row r="52" spans="1:15" s="30" customFormat="1" ht="19.149999999999999" customHeight="1" x14ac:dyDescent="0.2">
      <c r="A52" s="128" t="s">
        <v>37</v>
      </c>
      <c r="B52" s="129"/>
      <c r="C52" s="129" t="s">
        <v>37</v>
      </c>
      <c r="D52" s="129"/>
      <c r="E52" s="138" t="s">
        <v>28</v>
      </c>
      <c r="F52" s="139"/>
      <c r="G52" s="54"/>
      <c r="H52" s="38"/>
      <c r="I52" s="115" t="s">
        <v>131</v>
      </c>
      <c r="J52" s="39" t="s">
        <v>30</v>
      </c>
      <c r="K52" s="54"/>
      <c r="L52" s="40"/>
      <c r="O52" s="34"/>
    </row>
    <row r="53" spans="1:15" s="30" customFormat="1" ht="19.149999999999999" customHeight="1" x14ac:dyDescent="0.2">
      <c r="A53" s="128" t="s">
        <v>38</v>
      </c>
      <c r="B53" s="129"/>
      <c r="C53" s="129" t="s">
        <v>38</v>
      </c>
      <c r="D53" s="129"/>
      <c r="E53" s="138" t="s">
        <v>31</v>
      </c>
      <c r="F53" s="139"/>
      <c r="G53" s="54"/>
      <c r="H53" s="38"/>
      <c r="I53" s="115" t="s">
        <v>132</v>
      </c>
      <c r="J53" s="39" t="s">
        <v>139</v>
      </c>
      <c r="K53" s="54"/>
      <c r="L53" s="40"/>
      <c r="O53" s="34"/>
    </row>
    <row r="54" spans="1:15" s="30" customFormat="1" ht="19.149999999999999" customHeight="1" x14ac:dyDescent="0.2">
      <c r="A54" s="128" t="s">
        <v>39</v>
      </c>
      <c r="B54" s="129"/>
      <c r="C54" s="129" t="s">
        <v>39</v>
      </c>
      <c r="D54" s="129"/>
      <c r="E54" s="138" t="s">
        <v>31</v>
      </c>
      <c r="F54" s="139"/>
      <c r="G54" s="54"/>
      <c r="H54" s="38"/>
      <c r="I54" s="115" t="s">
        <v>133</v>
      </c>
      <c r="J54" s="39" t="s">
        <v>140</v>
      </c>
      <c r="K54" s="54"/>
      <c r="L54" s="40"/>
      <c r="O54" s="33"/>
    </row>
    <row r="55" spans="1:15" s="30" customFormat="1" ht="19.149999999999999" customHeight="1" x14ac:dyDescent="0.2">
      <c r="A55" s="128" t="s">
        <v>123</v>
      </c>
      <c r="B55" s="129"/>
      <c r="C55" s="129" t="s">
        <v>123</v>
      </c>
      <c r="D55" s="129"/>
      <c r="E55" s="138" t="s">
        <v>32</v>
      </c>
      <c r="F55" s="139"/>
      <c r="G55" s="54"/>
      <c r="H55" s="38"/>
      <c r="I55" s="115" t="s">
        <v>134</v>
      </c>
      <c r="J55" s="39" t="s">
        <v>140</v>
      </c>
      <c r="K55" s="54"/>
      <c r="L55" s="40"/>
      <c r="O55" s="33"/>
    </row>
    <row r="56" spans="1:15" s="30" customFormat="1" ht="19.149999999999999" customHeight="1" x14ac:dyDescent="0.2">
      <c r="A56" s="128" t="s">
        <v>124</v>
      </c>
      <c r="B56" s="129"/>
      <c r="C56" s="129" t="s">
        <v>124</v>
      </c>
      <c r="D56" s="129"/>
      <c r="E56" s="138" t="s">
        <v>125</v>
      </c>
      <c r="F56" s="139"/>
      <c r="G56" s="54"/>
      <c r="H56" s="38"/>
      <c r="I56" s="115" t="s">
        <v>135</v>
      </c>
      <c r="J56" s="39" t="s">
        <v>28</v>
      </c>
      <c r="K56" s="54"/>
      <c r="L56" s="40"/>
      <c r="O56" s="34"/>
    </row>
    <row r="57" spans="1:15" s="30" customFormat="1" ht="19.149999999999999" customHeight="1" x14ac:dyDescent="0.2">
      <c r="A57" s="128" t="s">
        <v>126</v>
      </c>
      <c r="B57" s="129"/>
      <c r="C57" s="129" t="s">
        <v>126</v>
      </c>
      <c r="D57" s="129"/>
      <c r="E57" s="134" t="s">
        <v>33</v>
      </c>
      <c r="F57" s="135"/>
      <c r="G57" s="57"/>
      <c r="H57" s="38"/>
      <c r="I57" s="115" t="s">
        <v>136</v>
      </c>
      <c r="J57" s="39" t="s">
        <v>28</v>
      </c>
      <c r="K57" s="54"/>
      <c r="L57" s="40"/>
      <c r="O57" s="33"/>
    </row>
    <row r="58" spans="1:15" s="30" customFormat="1" ht="19.149999999999999" customHeight="1" x14ac:dyDescent="0.2">
      <c r="A58" s="130" t="s">
        <v>127</v>
      </c>
      <c r="B58" s="131"/>
      <c r="C58" s="131" t="s">
        <v>127</v>
      </c>
      <c r="D58" s="131"/>
      <c r="E58" s="136" t="s">
        <v>34</v>
      </c>
      <c r="F58" s="137"/>
      <c r="G58" s="55"/>
      <c r="H58" s="38"/>
      <c r="I58" s="115" t="s">
        <v>137</v>
      </c>
      <c r="J58" s="39" t="s">
        <v>31</v>
      </c>
      <c r="K58" s="54"/>
      <c r="L58" s="40"/>
      <c r="O58" s="33"/>
    </row>
    <row r="59" spans="1:15" s="30" customFormat="1" ht="19.149999999999999" customHeight="1" x14ac:dyDescent="0.2">
      <c r="A59" s="122" t="s">
        <v>128</v>
      </c>
      <c r="B59" s="123"/>
      <c r="C59" s="123" t="s">
        <v>128</v>
      </c>
      <c r="D59" s="123"/>
      <c r="E59" s="132" t="s">
        <v>129</v>
      </c>
      <c r="F59" s="133"/>
      <c r="G59" s="56"/>
      <c r="H59" s="41"/>
      <c r="I59" s="116" t="s">
        <v>138</v>
      </c>
      <c r="J59" s="42" t="s">
        <v>31</v>
      </c>
      <c r="K59" s="44"/>
      <c r="L59" s="43"/>
    </row>
    <row r="60" spans="1:15" ht="19.149999999999999" customHeight="1" x14ac:dyDescent="0.2"/>
    <row r="62" spans="1:15" x14ac:dyDescent="0.2">
      <c r="A62" s="19" t="s">
        <v>143</v>
      </c>
    </row>
  </sheetData>
  <mergeCells count="202">
    <mergeCell ref="A45:T45"/>
    <mergeCell ref="M46:N46"/>
    <mergeCell ref="E53:F53"/>
    <mergeCell ref="E54:F54"/>
    <mergeCell ref="E55:F55"/>
    <mergeCell ref="B41:C41"/>
    <mergeCell ref="D41:E41"/>
    <mergeCell ref="L41:M41"/>
    <mergeCell ref="O41:P41"/>
    <mergeCell ref="B42:C42"/>
    <mergeCell ref="D42:E42"/>
    <mergeCell ref="L42:M42"/>
    <mergeCell ref="O42:P42"/>
    <mergeCell ref="A46:L50"/>
    <mergeCell ref="E51:F51"/>
    <mergeCell ref="E52:F52"/>
    <mergeCell ref="B43:C43"/>
    <mergeCell ref="D43:E43"/>
    <mergeCell ref="L43:M43"/>
    <mergeCell ref="O43:P43"/>
    <mergeCell ref="B44:C44"/>
    <mergeCell ref="D44:E44"/>
    <mergeCell ref="L44:M44"/>
    <mergeCell ref="O44:P44"/>
    <mergeCell ref="B38:C38"/>
    <mergeCell ref="D38:E38"/>
    <mergeCell ref="L38:M38"/>
    <mergeCell ref="O38:P38"/>
    <mergeCell ref="B39:C39"/>
    <mergeCell ref="D39:E39"/>
    <mergeCell ref="L39:M39"/>
    <mergeCell ref="O39:P39"/>
    <mergeCell ref="B40:C40"/>
    <mergeCell ref="D40:E40"/>
    <mergeCell ref="L40:M40"/>
    <mergeCell ref="O40:P40"/>
    <mergeCell ref="B35:C35"/>
    <mergeCell ref="D35:E35"/>
    <mergeCell ref="L35:M35"/>
    <mergeCell ref="O35:P35"/>
    <mergeCell ref="B36:C36"/>
    <mergeCell ref="D36:E36"/>
    <mergeCell ref="L36:M36"/>
    <mergeCell ref="O36:P36"/>
    <mergeCell ref="B37:C37"/>
    <mergeCell ref="D37:E37"/>
    <mergeCell ref="L37:M37"/>
    <mergeCell ref="O37:P37"/>
    <mergeCell ref="B32:C32"/>
    <mergeCell ref="D32:E32"/>
    <mergeCell ref="L32:M32"/>
    <mergeCell ref="O32:P32"/>
    <mergeCell ref="B33:C33"/>
    <mergeCell ref="D33:E33"/>
    <mergeCell ref="L33:M33"/>
    <mergeCell ref="O33:P33"/>
    <mergeCell ref="B34:C34"/>
    <mergeCell ref="D34:E34"/>
    <mergeCell ref="L34:M34"/>
    <mergeCell ref="O34:P34"/>
    <mergeCell ref="B29:C29"/>
    <mergeCell ref="D29:E29"/>
    <mergeCell ref="L29:M29"/>
    <mergeCell ref="O29:P29"/>
    <mergeCell ref="B30:C30"/>
    <mergeCell ref="D30:E30"/>
    <mergeCell ref="L30:M30"/>
    <mergeCell ref="O30:P30"/>
    <mergeCell ref="B31:C31"/>
    <mergeCell ref="D31:E31"/>
    <mergeCell ref="L31:M31"/>
    <mergeCell ref="O31:P31"/>
    <mergeCell ref="B25:C25"/>
    <mergeCell ref="D25:E25"/>
    <mergeCell ref="L25:M25"/>
    <mergeCell ref="O25:P25"/>
    <mergeCell ref="B27:C27"/>
    <mergeCell ref="D27:E27"/>
    <mergeCell ref="L27:M27"/>
    <mergeCell ref="O27:P27"/>
    <mergeCell ref="B28:C28"/>
    <mergeCell ref="D28:E28"/>
    <mergeCell ref="L28:M28"/>
    <mergeCell ref="O28:P28"/>
    <mergeCell ref="B26:C26"/>
    <mergeCell ref="D26:E26"/>
    <mergeCell ref="L26:M26"/>
    <mergeCell ref="O26:P26"/>
    <mergeCell ref="B22:C22"/>
    <mergeCell ref="D22:E22"/>
    <mergeCell ref="L22:M22"/>
    <mergeCell ref="O22:P22"/>
    <mergeCell ref="B23:C23"/>
    <mergeCell ref="D23:E23"/>
    <mergeCell ref="L23:M23"/>
    <mergeCell ref="O23:P23"/>
    <mergeCell ref="B24:C24"/>
    <mergeCell ref="D24:E24"/>
    <mergeCell ref="L24:M24"/>
    <mergeCell ref="O24:P24"/>
    <mergeCell ref="B19:C19"/>
    <mergeCell ref="D19:E19"/>
    <mergeCell ref="L19:M19"/>
    <mergeCell ref="O19:P19"/>
    <mergeCell ref="B20:C20"/>
    <mergeCell ref="D20:E20"/>
    <mergeCell ref="L20:M20"/>
    <mergeCell ref="O20:P20"/>
    <mergeCell ref="B21:C21"/>
    <mergeCell ref="D21:E21"/>
    <mergeCell ref="L21:M21"/>
    <mergeCell ref="O21:P21"/>
    <mergeCell ref="O16:P16"/>
    <mergeCell ref="B17:C17"/>
    <mergeCell ref="D17:E17"/>
    <mergeCell ref="L17:M17"/>
    <mergeCell ref="O17:P17"/>
    <mergeCell ref="B18:C18"/>
    <mergeCell ref="D18:E18"/>
    <mergeCell ref="L18:M18"/>
    <mergeCell ref="O18:P18"/>
    <mergeCell ref="D16:E16"/>
    <mergeCell ref="L16:M16"/>
    <mergeCell ref="B16:C16"/>
    <mergeCell ref="B13:C13"/>
    <mergeCell ref="D13:E13"/>
    <mergeCell ref="L13:M13"/>
    <mergeCell ref="O13:P13"/>
    <mergeCell ref="B14:C14"/>
    <mergeCell ref="D14:E14"/>
    <mergeCell ref="L14:M14"/>
    <mergeCell ref="O14:P14"/>
    <mergeCell ref="B15:C15"/>
    <mergeCell ref="D15:E15"/>
    <mergeCell ref="L15:M15"/>
    <mergeCell ref="O15:P15"/>
    <mergeCell ref="B10:C10"/>
    <mergeCell ref="D10:E10"/>
    <mergeCell ref="L10:M10"/>
    <mergeCell ref="O10:P10"/>
    <mergeCell ref="O11:P11"/>
    <mergeCell ref="B12:C12"/>
    <mergeCell ref="D12:E12"/>
    <mergeCell ref="L12:M12"/>
    <mergeCell ref="O12:P12"/>
    <mergeCell ref="B11:C11"/>
    <mergeCell ref="D11:E11"/>
    <mergeCell ref="L11:M11"/>
    <mergeCell ref="O6:P6"/>
    <mergeCell ref="B7:C7"/>
    <mergeCell ref="D7:E7"/>
    <mergeCell ref="L7:M7"/>
    <mergeCell ref="O7:P7"/>
    <mergeCell ref="O8:P8"/>
    <mergeCell ref="B9:C9"/>
    <mergeCell ref="D9:E9"/>
    <mergeCell ref="L9:M9"/>
    <mergeCell ref="O9:P9"/>
    <mergeCell ref="B8:C8"/>
    <mergeCell ref="D8:E8"/>
    <mergeCell ref="L8:M8"/>
    <mergeCell ref="B6:C6"/>
    <mergeCell ref="D6:E6"/>
    <mergeCell ref="L6:M6"/>
    <mergeCell ref="A1:A4"/>
    <mergeCell ref="B1:C1"/>
    <mergeCell ref="D1:F1"/>
    <mergeCell ref="B5:C5"/>
    <mergeCell ref="D5:E5"/>
    <mergeCell ref="L5:M5"/>
    <mergeCell ref="O1:T1"/>
    <mergeCell ref="B2:C2"/>
    <mergeCell ref="D2:F2"/>
    <mergeCell ref="O2:P2"/>
    <mergeCell ref="B3:C4"/>
    <mergeCell ref="D3:F3"/>
    <mergeCell ref="O3:P4"/>
    <mergeCell ref="Q3:Q4"/>
    <mergeCell ref="R3:R4"/>
    <mergeCell ref="S3:S4"/>
    <mergeCell ref="T3:T4"/>
    <mergeCell ref="D4:E4"/>
    <mergeCell ref="H1:I2"/>
    <mergeCell ref="L1:N2"/>
    <mergeCell ref="O5:P5"/>
    <mergeCell ref="L4:M4"/>
    <mergeCell ref="A59:D59"/>
    <mergeCell ref="M47:N47"/>
    <mergeCell ref="M48:N48"/>
    <mergeCell ref="A51:D51"/>
    <mergeCell ref="A52:D52"/>
    <mergeCell ref="A53:D53"/>
    <mergeCell ref="A54:D54"/>
    <mergeCell ref="A55:D55"/>
    <mergeCell ref="A56:D56"/>
    <mergeCell ref="A57:D57"/>
    <mergeCell ref="A58:D58"/>
    <mergeCell ref="E59:F59"/>
    <mergeCell ref="E57:F57"/>
    <mergeCell ref="E58:F58"/>
    <mergeCell ref="E56:F56"/>
    <mergeCell ref="M49:N49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9ec3425-4156-4417-a9fd-60a46c67388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FA4A5F20953446A6FF22A481B45A6C" ma:contentTypeVersion="10" ma:contentTypeDescription="Create a new document." ma:contentTypeScope="" ma:versionID="fcff0073424d5fed2e03d4ae00b8e148">
  <xsd:schema xmlns:xsd="http://www.w3.org/2001/XMLSchema" xmlns:xs="http://www.w3.org/2001/XMLSchema" xmlns:p="http://schemas.microsoft.com/office/2006/metadata/properties" xmlns:ns3="99ec3425-4156-4417-a9fd-60a46c67388b" targetNamespace="http://schemas.microsoft.com/office/2006/metadata/properties" ma:root="true" ma:fieldsID="f81fb33f65cc54dfcc3fa9d41f5a98d4" ns3:_="">
    <xsd:import namespace="99ec3425-4156-4417-a9fd-60a46c67388b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ec3425-4156-4417-a9fd-60a46c67388b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13C137-5B3D-4983-BBBE-529938A1FF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B88C48-F4E1-4D15-926B-4DCDCE5E89AE}">
  <ds:schemaRefs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www.w3.org/XML/1998/namespace"/>
    <ds:schemaRef ds:uri="99ec3425-4156-4417-a9fd-60a46c67388b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3EB549C-B622-49FC-8848-562A629025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ec3425-4156-4417-a9fd-60a46c6738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 UCPath Production Processing Schedule</dc:title>
  <dc:subject/>
  <dc:creator>Kevin Van</dc:creator>
  <cp:keywords/>
  <dc:description/>
  <cp:lastModifiedBy>Cristyn Aquino</cp:lastModifiedBy>
  <cp:revision/>
  <dcterms:created xsi:type="dcterms:W3CDTF">2022-12-05T19:04:04Z</dcterms:created>
  <dcterms:modified xsi:type="dcterms:W3CDTF">2025-12-10T18:05:56Z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2022-11-03T00:00:00Z</vt:filetime>
  </property>
  <property fmtid="{D5CDD505-2E9C-101B-9397-08002B2CF9AE}" pid="3" name="Creator">
    <vt:lpwstr>Microsoft® Excel® for Microsoft 365</vt:lpwstr>
  </property>
  <property fmtid="{D5CDD505-2E9C-101B-9397-08002B2CF9AE}" pid="4" name="LastSaved">
    <vt:filetime>2022-12-05T00:00:00Z</vt:filetime>
  </property>
  <property fmtid="{D5CDD505-2E9C-101B-9397-08002B2CF9AE}" pid="5" name="Producer">
    <vt:lpwstr>Microsoft® Excel® for Microsoft 365</vt:lpwstr>
  </property>
  <property fmtid="{D5CDD505-2E9C-101B-9397-08002B2CF9AE}" pid="6" name="ContentTypeId">
    <vt:lpwstr>0x010100FBFA4A5F20953446A6FF22A481B45A6C</vt:lpwstr>
  </property>
</Properties>
</file>